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3D Objects\Работа Анжела\школа\завуч\ВСОКО\График\"/>
    </mc:Choice>
  </mc:AlternateContent>
  <bookViews>
    <workbookView xWindow="0" yWindow="0" windowWidth="23040" windowHeight="8616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процедур'!$A$1:$AY$348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34" i="5" l="1"/>
  <c r="AQ335" i="5"/>
  <c r="AQ336" i="5"/>
  <c r="AQ337" i="5"/>
  <c r="AQ338" i="5"/>
  <c r="AQ339" i="5"/>
  <c r="AQ340" i="5"/>
  <c r="AQ341" i="5"/>
  <c r="AQ342" i="5"/>
  <c r="AQ343" i="5"/>
  <c r="AQ344" i="5"/>
  <c r="AQ345" i="5"/>
  <c r="AQ346" i="5"/>
  <c r="AQ347" i="5"/>
  <c r="AQ333" i="5"/>
  <c r="AQ186" i="5"/>
  <c r="AQ155" i="5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69" i="5"/>
  <c r="AQ170" i="5"/>
  <c r="AQ171" i="5"/>
  <c r="AQ172" i="5"/>
  <c r="AQ173" i="5"/>
  <c r="AQ174" i="5"/>
  <c r="AQ175" i="5"/>
  <c r="AQ176" i="5"/>
  <c r="AQ177" i="5"/>
  <c r="AQ178" i="5"/>
  <c r="AQ179" i="5"/>
  <c r="AQ180" i="5"/>
  <c r="AQ181" i="5"/>
  <c r="AQ182" i="5"/>
  <c r="AQ183" i="5"/>
  <c r="AQ184" i="5"/>
  <c r="AQ185" i="5"/>
  <c r="AQ154" i="5"/>
  <c r="AQ220" i="5"/>
  <c r="AQ219" i="5"/>
  <c r="AQ218" i="5"/>
  <c r="AQ217" i="5"/>
  <c r="AQ216" i="5"/>
  <c r="AQ215" i="5"/>
  <c r="AQ214" i="5"/>
  <c r="AQ213" i="5"/>
  <c r="AQ212" i="5"/>
  <c r="AQ211" i="5"/>
  <c r="AQ210" i="5"/>
  <c r="AQ209" i="5"/>
  <c r="AQ208" i="5"/>
  <c r="AQ207" i="5"/>
  <c r="AQ206" i="5"/>
  <c r="AQ205" i="5"/>
  <c r="AQ204" i="5"/>
  <c r="AQ203" i="5"/>
  <c r="AQ202" i="5"/>
  <c r="AQ201" i="5"/>
  <c r="AQ200" i="5"/>
  <c r="AQ199" i="5"/>
  <c r="AQ198" i="5"/>
  <c r="AQ197" i="5"/>
  <c r="AQ196" i="5"/>
  <c r="AQ195" i="5"/>
  <c r="AQ194" i="5"/>
  <c r="AQ193" i="5"/>
  <c r="AQ192" i="5"/>
  <c r="AQ191" i="5"/>
  <c r="AQ226" i="5"/>
  <c r="AQ227" i="5"/>
  <c r="AQ228" i="5"/>
  <c r="AQ229" i="5"/>
  <c r="AQ230" i="5"/>
  <c r="AQ231" i="5"/>
  <c r="AQ232" i="5"/>
  <c r="AQ233" i="5"/>
  <c r="AQ234" i="5"/>
  <c r="AQ235" i="5"/>
  <c r="AQ236" i="5"/>
  <c r="AQ237" i="5"/>
  <c r="AQ238" i="5"/>
  <c r="AQ239" i="5"/>
  <c r="AQ240" i="5"/>
  <c r="AQ241" i="5"/>
  <c r="AQ242" i="5"/>
  <c r="AQ243" i="5"/>
  <c r="AQ244" i="5"/>
  <c r="AQ245" i="5"/>
  <c r="AQ246" i="5"/>
  <c r="AQ247" i="5"/>
  <c r="AQ248" i="5"/>
  <c r="AQ249" i="5"/>
  <c r="AQ250" i="5"/>
  <c r="AQ251" i="5"/>
  <c r="AQ252" i="5"/>
  <c r="AQ253" i="5"/>
  <c r="AQ254" i="5"/>
  <c r="AQ255" i="5"/>
  <c r="AQ256" i="5"/>
  <c r="AQ225" i="5"/>
  <c r="AQ262" i="5"/>
  <c r="AQ263" i="5"/>
  <c r="AQ264" i="5"/>
  <c r="AQ265" i="5"/>
  <c r="AQ266" i="5"/>
  <c r="AQ267" i="5"/>
  <c r="AQ268" i="5"/>
  <c r="AQ269" i="5"/>
  <c r="AQ270" i="5"/>
  <c r="AQ271" i="5"/>
  <c r="AQ272" i="5"/>
  <c r="AQ273" i="5"/>
  <c r="AQ274" i="5"/>
  <c r="AQ275" i="5"/>
  <c r="AQ276" i="5"/>
  <c r="AQ277" i="5"/>
  <c r="AQ278" i="5"/>
  <c r="AQ279" i="5"/>
  <c r="AQ280" i="5"/>
  <c r="AQ281" i="5"/>
  <c r="AQ282" i="5"/>
  <c r="AQ283" i="5"/>
  <c r="AQ284" i="5"/>
  <c r="AQ285" i="5"/>
  <c r="AQ286" i="5"/>
  <c r="AQ287" i="5"/>
  <c r="AQ288" i="5"/>
  <c r="AQ289" i="5"/>
  <c r="AQ290" i="5"/>
  <c r="AQ291" i="5"/>
  <c r="AQ292" i="5"/>
  <c r="AQ293" i="5"/>
  <c r="AQ294" i="5"/>
  <c r="AQ295" i="5"/>
  <c r="AQ296" i="5"/>
  <c r="AQ297" i="5"/>
  <c r="AQ298" i="5"/>
  <c r="AQ299" i="5"/>
  <c r="AQ300" i="5"/>
  <c r="AQ301" i="5"/>
  <c r="AQ302" i="5"/>
  <c r="AQ303" i="5"/>
  <c r="AQ304" i="5"/>
  <c r="AQ305" i="5"/>
  <c r="AQ306" i="5"/>
  <c r="AQ307" i="5"/>
  <c r="AQ308" i="5"/>
  <c r="AQ261" i="5"/>
  <c r="AQ313" i="5"/>
  <c r="AQ314" i="5"/>
  <c r="AQ315" i="5"/>
  <c r="AQ316" i="5"/>
  <c r="AQ317" i="5"/>
  <c r="AQ318" i="5"/>
  <c r="AQ319" i="5"/>
  <c r="AQ320" i="5"/>
  <c r="AQ321" i="5"/>
  <c r="AQ322" i="5"/>
  <c r="AQ323" i="5"/>
  <c r="AQ324" i="5"/>
  <c r="AQ325" i="5"/>
  <c r="AQ326" i="5"/>
  <c r="AQ327" i="5"/>
  <c r="AQ328" i="5"/>
  <c r="AQ118" i="5"/>
  <c r="AQ119" i="5"/>
  <c r="AQ120" i="5"/>
  <c r="AQ121" i="5"/>
  <c r="AQ122" i="5"/>
  <c r="AQ123" i="5"/>
  <c r="AQ124" i="5"/>
  <c r="AQ125" i="5"/>
  <c r="AQ126" i="5"/>
  <c r="AQ127" i="5"/>
  <c r="AQ128" i="5"/>
  <c r="AQ129" i="5"/>
  <c r="AQ130" i="5"/>
  <c r="AQ131" i="5"/>
  <c r="AQ132" i="5"/>
  <c r="AQ133" i="5"/>
  <c r="AQ134" i="5"/>
  <c r="AQ135" i="5"/>
  <c r="AQ136" i="5"/>
  <c r="AQ137" i="5"/>
  <c r="AQ138" i="5"/>
  <c r="AQ139" i="5"/>
  <c r="AQ140" i="5"/>
  <c r="AQ141" i="5"/>
  <c r="AQ142" i="5"/>
  <c r="AQ143" i="5"/>
  <c r="AQ144" i="5"/>
  <c r="AQ145" i="5"/>
  <c r="AQ146" i="5"/>
  <c r="AQ147" i="5"/>
  <c r="AQ148" i="5"/>
  <c r="AQ149" i="5"/>
  <c r="AQ117" i="5"/>
  <c r="AQ94" i="5"/>
  <c r="AQ95" i="5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Q109" i="5"/>
  <c r="AQ110" i="5"/>
  <c r="AQ111" i="5"/>
  <c r="AQ112" i="5"/>
  <c r="AQ93" i="5"/>
  <c r="AR344" i="5" l="1"/>
  <c r="AR347" i="5"/>
  <c r="AR346" i="5"/>
  <c r="AR345" i="5"/>
  <c r="AR343" i="5"/>
  <c r="AR342" i="5"/>
  <c r="AR341" i="5"/>
  <c r="AR340" i="5"/>
  <c r="AR339" i="5"/>
  <c r="AR338" i="5"/>
  <c r="AR337" i="5"/>
  <c r="AR336" i="5"/>
  <c r="AR335" i="5"/>
  <c r="AR334" i="5"/>
  <c r="AR333" i="5"/>
  <c r="AR328" i="5"/>
  <c r="AR327" i="5"/>
  <c r="AR326" i="5"/>
  <c r="AR325" i="5"/>
  <c r="AR324" i="5"/>
  <c r="AR323" i="5"/>
  <c r="AR322" i="5"/>
  <c r="AR321" i="5"/>
  <c r="AR320" i="5"/>
  <c r="AR319" i="5"/>
  <c r="AR317" i="5"/>
  <c r="AR318" i="5"/>
  <c r="AR316" i="5"/>
  <c r="AR315" i="5"/>
  <c r="AR314" i="5"/>
  <c r="AR313" i="5"/>
  <c r="AR307" i="5"/>
  <c r="AR308" i="5"/>
  <c r="AR306" i="5"/>
  <c r="AR301" i="5"/>
  <c r="AR302" i="5"/>
  <c r="AR303" i="5"/>
  <c r="AR304" i="5"/>
  <c r="AR305" i="5"/>
  <c r="AR300" i="5"/>
  <c r="AR295" i="5"/>
  <c r="AR296" i="5"/>
  <c r="AR297" i="5"/>
  <c r="AR298" i="5"/>
  <c r="AR299" i="5"/>
  <c r="AR294" i="5"/>
  <c r="AR292" i="5"/>
  <c r="AR293" i="5"/>
  <c r="AR291" i="5"/>
  <c r="AR289" i="5"/>
  <c r="AR290" i="5"/>
  <c r="AR288" i="5"/>
  <c r="AR286" i="5"/>
  <c r="AR287" i="5"/>
  <c r="AR285" i="5"/>
  <c r="AR283" i="5"/>
  <c r="AR284" i="5"/>
  <c r="AR282" i="5"/>
  <c r="AR277" i="5"/>
  <c r="AR278" i="5"/>
  <c r="AR279" i="5"/>
  <c r="AR280" i="5"/>
  <c r="AR281" i="5"/>
  <c r="AR276" i="5"/>
  <c r="AR262" i="5"/>
  <c r="AR263" i="5"/>
  <c r="AR264" i="5"/>
  <c r="AR265" i="5"/>
  <c r="AR266" i="5"/>
  <c r="AR267" i="5"/>
  <c r="AR268" i="5"/>
  <c r="AR269" i="5"/>
  <c r="AR270" i="5"/>
  <c r="AR271" i="5"/>
  <c r="AR272" i="5"/>
  <c r="AR273" i="5"/>
  <c r="AR274" i="5"/>
  <c r="AR275" i="5"/>
  <c r="AR261" i="5"/>
  <c r="AR256" i="5"/>
  <c r="AR255" i="5"/>
  <c r="AR250" i="5"/>
  <c r="AR251" i="5"/>
  <c r="AR252" i="5"/>
  <c r="AR253" i="5"/>
  <c r="AR254" i="5"/>
  <c r="AR249" i="5"/>
  <c r="AR242" i="5"/>
  <c r="AR243" i="5"/>
  <c r="AR244" i="5"/>
  <c r="AR245" i="5"/>
  <c r="AR246" i="5"/>
  <c r="AR247" i="5"/>
  <c r="AR248" i="5"/>
  <c r="AR241" i="5"/>
  <c r="AR240" i="5"/>
  <c r="AR239" i="5"/>
  <c r="AR236" i="5"/>
  <c r="AR237" i="5"/>
  <c r="AR238" i="5"/>
  <c r="AR235" i="5"/>
  <c r="AR234" i="5"/>
  <c r="AR233" i="5"/>
  <c r="AR230" i="5"/>
  <c r="AR231" i="5"/>
  <c r="AR232" i="5"/>
  <c r="AR229" i="5"/>
  <c r="AR228" i="5"/>
  <c r="AR227" i="5"/>
  <c r="AR226" i="5"/>
  <c r="AR225" i="5"/>
  <c r="AR218" i="5"/>
  <c r="AR219" i="5"/>
  <c r="AR220" i="5"/>
  <c r="AR217" i="5"/>
  <c r="AR212" i="5"/>
  <c r="AR213" i="5"/>
  <c r="AR214" i="5"/>
  <c r="AR215" i="5"/>
  <c r="AR216" i="5"/>
  <c r="AR211" i="5"/>
  <c r="AR208" i="5"/>
  <c r="AR209" i="5"/>
  <c r="AR210" i="5"/>
  <c r="AR207" i="5"/>
  <c r="AR206" i="5"/>
  <c r="AR205" i="5"/>
  <c r="AR202" i="5"/>
  <c r="AR203" i="5"/>
  <c r="AR204" i="5"/>
  <c r="AR201" i="5"/>
  <c r="AR200" i="5"/>
  <c r="AR199" i="5"/>
  <c r="AR196" i="5"/>
  <c r="AR197" i="5"/>
  <c r="AR198" i="5"/>
  <c r="AR195" i="5"/>
  <c r="AR194" i="5"/>
  <c r="AR193" i="5"/>
  <c r="AR192" i="5"/>
  <c r="AR191" i="5"/>
  <c r="AR182" i="5"/>
  <c r="AR183" i="5"/>
  <c r="AR184" i="5"/>
  <c r="AR185" i="5"/>
  <c r="AR186" i="5"/>
  <c r="AR181" i="5"/>
  <c r="AR170" i="5"/>
  <c r="AR171" i="5"/>
  <c r="AR172" i="5"/>
  <c r="AR173" i="5"/>
  <c r="AR174" i="5"/>
  <c r="AR175" i="5"/>
  <c r="AR176" i="5"/>
  <c r="AR177" i="5"/>
  <c r="AR178" i="5"/>
  <c r="AR179" i="5"/>
  <c r="AR180" i="5"/>
  <c r="AR169" i="5"/>
  <c r="AR167" i="5"/>
  <c r="AR168" i="5"/>
  <c r="AR166" i="5"/>
  <c r="AR164" i="5"/>
  <c r="AR165" i="5"/>
  <c r="AR163" i="5"/>
  <c r="AR158" i="5"/>
  <c r="AR159" i="5"/>
  <c r="AR160" i="5"/>
  <c r="AR161" i="5"/>
  <c r="AR162" i="5"/>
  <c r="AR157" i="5"/>
  <c r="AR155" i="5"/>
  <c r="AR156" i="5"/>
  <c r="AR154" i="5"/>
  <c r="AR145" i="5"/>
  <c r="AR146" i="5"/>
  <c r="AR147" i="5"/>
  <c r="AR148" i="5"/>
  <c r="AR149" i="5"/>
  <c r="AR144" i="5"/>
  <c r="AR133" i="5"/>
  <c r="AR134" i="5"/>
  <c r="AR135" i="5"/>
  <c r="AR136" i="5"/>
  <c r="AR137" i="5"/>
  <c r="AR138" i="5"/>
  <c r="AR139" i="5"/>
  <c r="AR140" i="5"/>
  <c r="AR141" i="5"/>
  <c r="AR142" i="5"/>
  <c r="AR143" i="5"/>
  <c r="AR132" i="5"/>
  <c r="AR130" i="5"/>
  <c r="AR131" i="5"/>
  <c r="AR129" i="5"/>
  <c r="AR127" i="5"/>
  <c r="AR128" i="5"/>
  <c r="AR126" i="5"/>
  <c r="AR121" i="5"/>
  <c r="AR122" i="5"/>
  <c r="AR123" i="5"/>
  <c r="AR124" i="5"/>
  <c r="AR125" i="5"/>
  <c r="AR120" i="5"/>
  <c r="AR118" i="5"/>
  <c r="AR119" i="5"/>
  <c r="AR117" i="5"/>
  <c r="AR104" i="5"/>
  <c r="AR105" i="5"/>
  <c r="AR106" i="5"/>
  <c r="AR107" i="5"/>
  <c r="AR108" i="5"/>
  <c r="AR109" i="5"/>
  <c r="AR110" i="5"/>
  <c r="AR103" i="5"/>
  <c r="AR78" i="5"/>
  <c r="AR79" i="5"/>
  <c r="AR80" i="5"/>
  <c r="AR81" i="5"/>
  <c r="AR82" i="5"/>
  <c r="AR83" i="5"/>
  <c r="AR84" i="5"/>
  <c r="AR85" i="5"/>
  <c r="AR77" i="5"/>
  <c r="AR51" i="5"/>
  <c r="AR52" i="5"/>
  <c r="AR53" i="5"/>
  <c r="AR54" i="5"/>
  <c r="AR55" i="5"/>
  <c r="AR50" i="5"/>
  <c r="AR34" i="5"/>
  <c r="AR35" i="5"/>
  <c r="AR33" i="5"/>
  <c r="AR25" i="5"/>
  <c r="AR26" i="5"/>
  <c r="AR27" i="5"/>
  <c r="AR28" i="5"/>
  <c r="AR29" i="5"/>
  <c r="AR30" i="5"/>
  <c r="AR31" i="5"/>
  <c r="AR32" i="5"/>
  <c r="AR24" i="5"/>
  <c r="AS338" i="5" l="1"/>
  <c r="AS339" i="5"/>
  <c r="AS340" i="5"/>
  <c r="AS341" i="5"/>
  <c r="AS342" i="5"/>
  <c r="AS343" i="5"/>
  <c r="AS344" i="5"/>
  <c r="AS345" i="5"/>
  <c r="AS346" i="5"/>
  <c r="AS347" i="5"/>
  <c r="AS319" i="5" l="1"/>
  <c r="AS320" i="5"/>
  <c r="AS321" i="5"/>
  <c r="AS322" i="5"/>
  <c r="AS323" i="5"/>
  <c r="AS324" i="5"/>
  <c r="AS325" i="5"/>
  <c r="AS326" i="5"/>
  <c r="AS327" i="5"/>
  <c r="AS328" i="5"/>
  <c r="AS280" i="5"/>
  <c r="AS281" i="5"/>
  <c r="AS282" i="5"/>
  <c r="AS283" i="5"/>
  <c r="AS284" i="5"/>
  <c r="AS285" i="5"/>
  <c r="AS286" i="5"/>
  <c r="AS287" i="5"/>
  <c r="AS288" i="5"/>
  <c r="AS289" i="5"/>
  <c r="AS290" i="5"/>
  <c r="AS291" i="5"/>
  <c r="AS292" i="5"/>
  <c r="AS293" i="5"/>
  <c r="AS294" i="5"/>
  <c r="AS295" i="5"/>
  <c r="AS296" i="5"/>
  <c r="AS297" i="5"/>
  <c r="AS298" i="5"/>
  <c r="AS299" i="5"/>
  <c r="AS300" i="5"/>
  <c r="AS301" i="5"/>
  <c r="AS302" i="5"/>
  <c r="AS303" i="5"/>
  <c r="AS304" i="5"/>
  <c r="AS305" i="5"/>
  <c r="AS239" i="5"/>
  <c r="AS240" i="5"/>
  <c r="AS241" i="5"/>
  <c r="AS242" i="5"/>
  <c r="AS243" i="5"/>
  <c r="AS244" i="5"/>
  <c r="AS245" i="5"/>
  <c r="AS246" i="5"/>
  <c r="AS247" i="5"/>
  <c r="AS248" i="5"/>
  <c r="AS249" i="5"/>
  <c r="AS250" i="5"/>
  <c r="AS251" i="5"/>
  <c r="AS252" i="5"/>
  <c r="AS253" i="5"/>
  <c r="AS254" i="5"/>
  <c r="AS255" i="5"/>
  <c r="AS211" i="5"/>
  <c r="AS212" i="5"/>
  <c r="AS213" i="5"/>
  <c r="AS214" i="5"/>
  <c r="AS215" i="5"/>
  <c r="AS216" i="5"/>
  <c r="AS217" i="5"/>
  <c r="AS218" i="5"/>
  <c r="AS219" i="5"/>
  <c r="AS220" i="5"/>
  <c r="AS208" i="5"/>
  <c r="AS209" i="5"/>
  <c r="AS210" i="5"/>
  <c r="AS175" i="5"/>
  <c r="AS176" i="5"/>
  <c r="AS177" i="5"/>
  <c r="AS178" i="5"/>
  <c r="AS179" i="5"/>
  <c r="AS180" i="5"/>
  <c r="AS181" i="5"/>
  <c r="AS182" i="5"/>
  <c r="AS183" i="5"/>
  <c r="AS184" i="5"/>
  <c r="AS185" i="5"/>
  <c r="AS186" i="5"/>
  <c r="AS121" i="5" l="1"/>
  <c r="AS145" i="5"/>
  <c r="AS146" i="5"/>
  <c r="AS147" i="5"/>
  <c r="AS148" i="5"/>
  <c r="AS149" i="5"/>
  <c r="AS144" i="5"/>
  <c r="AS136" i="5"/>
  <c r="AS137" i="5"/>
  <c r="AS138" i="5"/>
  <c r="AS139" i="5"/>
  <c r="AS140" i="5"/>
  <c r="AS141" i="5"/>
  <c r="AS142" i="5"/>
  <c r="AS143" i="5"/>
  <c r="AS135" i="5"/>
  <c r="AR112" i="5"/>
  <c r="AR111" i="5"/>
  <c r="AR57" i="5"/>
  <c r="AR56" i="5"/>
  <c r="AR87" i="5"/>
  <c r="AR88" i="5"/>
  <c r="AR86" i="5"/>
  <c r="AS105" i="5"/>
  <c r="AS106" i="5"/>
  <c r="AS107" i="5"/>
  <c r="AS108" i="5"/>
  <c r="AS109" i="5"/>
  <c r="AR101" i="5"/>
  <c r="AR102" i="5"/>
  <c r="AR100" i="5"/>
  <c r="AR99" i="5"/>
  <c r="AR97" i="5"/>
  <c r="AR98" i="5"/>
  <c r="AR96" i="5"/>
  <c r="AR95" i="5"/>
  <c r="AR94" i="5"/>
  <c r="AR93" i="5"/>
  <c r="AS134" i="5"/>
  <c r="AS133" i="5"/>
  <c r="AS132" i="5"/>
  <c r="AS131" i="5"/>
  <c r="AS130" i="5"/>
  <c r="AS129" i="5"/>
  <c r="AS128" i="5"/>
  <c r="AS127" i="5"/>
  <c r="AS126" i="5"/>
  <c r="AS125" i="5"/>
  <c r="AS124" i="5"/>
  <c r="AS123" i="5"/>
  <c r="AS122" i="5"/>
  <c r="AS120" i="5"/>
  <c r="AS119" i="5"/>
  <c r="AS118" i="5"/>
  <c r="AS117" i="5"/>
  <c r="AQ88" i="5"/>
  <c r="AQ87" i="5"/>
  <c r="AQ86" i="5"/>
  <c r="AQ85" i="5"/>
  <c r="AS85" i="5" s="1"/>
  <c r="AQ84" i="5"/>
  <c r="AS84" i="5" s="1"/>
  <c r="AQ83" i="5"/>
  <c r="AS83" i="5" s="1"/>
  <c r="AQ82" i="5"/>
  <c r="AS82" i="5" s="1"/>
  <c r="AQ81" i="5"/>
  <c r="AS81" i="5" s="1"/>
  <c r="AQ80" i="5"/>
  <c r="AS80" i="5" s="1"/>
  <c r="AQ79" i="5"/>
  <c r="AS79" i="5" s="1"/>
  <c r="AQ78" i="5"/>
  <c r="AS78" i="5" s="1"/>
  <c r="AQ77" i="5"/>
  <c r="AS77" i="5" s="1"/>
  <c r="AR76" i="5"/>
  <c r="AQ76" i="5"/>
  <c r="AR75" i="5"/>
  <c r="AQ75" i="5"/>
  <c r="AR74" i="5"/>
  <c r="AQ74" i="5"/>
  <c r="AR73" i="5"/>
  <c r="AQ73" i="5"/>
  <c r="AR72" i="5"/>
  <c r="AQ72" i="5"/>
  <c r="AR71" i="5"/>
  <c r="AQ71" i="5"/>
  <c r="AR70" i="5"/>
  <c r="AQ70" i="5"/>
  <c r="AR69" i="5"/>
  <c r="AQ69" i="5"/>
  <c r="AR68" i="5"/>
  <c r="AQ68" i="5"/>
  <c r="AR67" i="5"/>
  <c r="AQ67" i="5"/>
  <c r="AR66" i="5"/>
  <c r="AQ66" i="5"/>
  <c r="AR65" i="5"/>
  <c r="AQ65" i="5"/>
  <c r="AR64" i="5"/>
  <c r="AQ64" i="5"/>
  <c r="AR63" i="5"/>
  <c r="AQ63" i="5"/>
  <c r="AR62" i="5"/>
  <c r="AQ62" i="5"/>
  <c r="AR47" i="5"/>
  <c r="AR48" i="5"/>
  <c r="AR49" i="5"/>
  <c r="AR46" i="5"/>
  <c r="AR43" i="5"/>
  <c r="AR44" i="5"/>
  <c r="AR45" i="5"/>
  <c r="AR42" i="5"/>
  <c r="AR41" i="5"/>
  <c r="AR40" i="5"/>
  <c r="AQ57" i="5"/>
  <c r="AQ56" i="5"/>
  <c r="AQ55" i="5"/>
  <c r="AS55" i="5" s="1"/>
  <c r="AQ54" i="5"/>
  <c r="AQ53" i="5"/>
  <c r="AQ52" i="5"/>
  <c r="AS52" i="5" s="1"/>
  <c r="AQ51" i="5"/>
  <c r="AS51" i="5" s="1"/>
  <c r="AQ50" i="5"/>
  <c r="AQ49" i="5"/>
  <c r="AQ48" i="5"/>
  <c r="AQ47" i="5"/>
  <c r="AQ46" i="5"/>
  <c r="AQ45" i="5"/>
  <c r="AQ44" i="5"/>
  <c r="AQ43" i="5"/>
  <c r="AQ42" i="5"/>
  <c r="AQ41" i="5"/>
  <c r="AQ40" i="5"/>
  <c r="AS337" i="5"/>
  <c r="AS336" i="5"/>
  <c r="AS335" i="5"/>
  <c r="AS334" i="5"/>
  <c r="AS333" i="5"/>
  <c r="AS318" i="5"/>
  <c r="AS317" i="5"/>
  <c r="AS316" i="5"/>
  <c r="AS315" i="5"/>
  <c r="AS314" i="5"/>
  <c r="AS313" i="5"/>
  <c r="AS308" i="5"/>
  <c r="AS307" i="5"/>
  <c r="AS306" i="5"/>
  <c r="AS279" i="5"/>
  <c r="AS278" i="5"/>
  <c r="AS277" i="5"/>
  <c r="AS276" i="5"/>
  <c r="AS275" i="5"/>
  <c r="AS274" i="5"/>
  <c r="AS273" i="5"/>
  <c r="AS272" i="5"/>
  <c r="AS271" i="5"/>
  <c r="AS270" i="5"/>
  <c r="AS269" i="5"/>
  <c r="AS268" i="5"/>
  <c r="AS267" i="5"/>
  <c r="AS266" i="5"/>
  <c r="AS265" i="5"/>
  <c r="AS264" i="5"/>
  <c r="AS263" i="5"/>
  <c r="AS262" i="5"/>
  <c r="AS261" i="5"/>
  <c r="AS256" i="5"/>
  <c r="AS238" i="5"/>
  <c r="AS237" i="5"/>
  <c r="AS236" i="5"/>
  <c r="AS235" i="5"/>
  <c r="AS234" i="5"/>
  <c r="AS233" i="5"/>
  <c r="AS232" i="5"/>
  <c r="AS231" i="5"/>
  <c r="AS230" i="5"/>
  <c r="AS229" i="5"/>
  <c r="AS228" i="5"/>
  <c r="AS227" i="5"/>
  <c r="AS226" i="5"/>
  <c r="AS225" i="5"/>
  <c r="AS207" i="5"/>
  <c r="AS206" i="5"/>
  <c r="AS205" i="5"/>
  <c r="AS204" i="5"/>
  <c r="AS203" i="5"/>
  <c r="AS202" i="5"/>
  <c r="AS201" i="5"/>
  <c r="AS200" i="5"/>
  <c r="AS199" i="5"/>
  <c r="AS198" i="5"/>
  <c r="AS197" i="5"/>
  <c r="AS196" i="5"/>
  <c r="AS195" i="5"/>
  <c r="AS194" i="5"/>
  <c r="AS193" i="5"/>
  <c r="AS192" i="5"/>
  <c r="AS191" i="5"/>
  <c r="AS174" i="5"/>
  <c r="AS173" i="5"/>
  <c r="AS172" i="5"/>
  <c r="AS171" i="5"/>
  <c r="AS170" i="5"/>
  <c r="AS169" i="5"/>
  <c r="AS168" i="5"/>
  <c r="AS167" i="5"/>
  <c r="AS166" i="5"/>
  <c r="AS165" i="5"/>
  <c r="AS164" i="5"/>
  <c r="AS163" i="5"/>
  <c r="AS162" i="5"/>
  <c r="AS161" i="5"/>
  <c r="AS160" i="5"/>
  <c r="AS159" i="5"/>
  <c r="AS158" i="5"/>
  <c r="AS157" i="5"/>
  <c r="AS156" i="5"/>
  <c r="AS155" i="5"/>
  <c r="AS154" i="5"/>
  <c r="AS110" i="5"/>
  <c r="AS104" i="5"/>
  <c r="AS103" i="5"/>
  <c r="AQ35" i="5"/>
  <c r="AS35" i="5" s="1"/>
  <c r="AQ34" i="5"/>
  <c r="AS34" i="5" s="1"/>
  <c r="AQ33" i="5"/>
  <c r="AS33" i="5" s="1"/>
  <c r="AQ32" i="5"/>
  <c r="AS32" i="5" s="1"/>
  <c r="AQ31" i="5"/>
  <c r="AS31" i="5" s="1"/>
  <c r="AQ30" i="5"/>
  <c r="AS30" i="5" s="1"/>
  <c r="AQ29" i="5"/>
  <c r="AS29" i="5" s="1"/>
  <c r="AQ28" i="5"/>
  <c r="AS28" i="5" s="1"/>
  <c r="AQ27" i="5"/>
  <c r="AS27" i="5" s="1"/>
  <c r="AQ26" i="5"/>
  <c r="AS26" i="5" s="1"/>
  <c r="AQ25" i="5"/>
  <c r="AS25" i="5" s="1"/>
  <c r="AQ24" i="5"/>
  <c r="AS24" i="5" s="1"/>
  <c r="AR23" i="5"/>
  <c r="AQ23" i="5"/>
  <c r="AR22" i="5"/>
  <c r="AQ22" i="5"/>
  <c r="AR21" i="5"/>
  <c r="AQ21" i="5"/>
  <c r="AR20" i="5"/>
  <c r="AQ20" i="5"/>
  <c r="AR19" i="5"/>
  <c r="AQ19" i="5"/>
  <c r="AR18" i="5"/>
  <c r="AQ18" i="5"/>
  <c r="AR17" i="5"/>
  <c r="AQ17" i="5"/>
  <c r="AR16" i="5"/>
  <c r="AQ16" i="5"/>
  <c r="AR15" i="5"/>
  <c r="AQ15" i="5"/>
  <c r="AR14" i="5"/>
  <c r="AQ14" i="5"/>
  <c r="AR13" i="5"/>
  <c r="AQ13" i="5"/>
  <c r="AR12" i="5"/>
  <c r="AQ12" i="5"/>
  <c r="AS111" i="5" l="1"/>
  <c r="AS112" i="5"/>
  <c r="AS97" i="5"/>
  <c r="AS101" i="5"/>
  <c r="AS12" i="5"/>
  <c r="AS20" i="5"/>
  <c r="AS66" i="5"/>
  <c r="AS74" i="5"/>
  <c r="AS19" i="5"/>
  <c r="AS94" i="5"/>
  <c r="AS67" i="5"/>
  <c r="AS75" i="5"/>
  <c r="AS17" i="5"/>
  <c r="AS69" i="5"/>
  <c r="AS63" i="5"/>
  <c r="AS23" i="5"/>
  <c r="AS95" i="5"/>
  <c r="AS93" i="5"/>
  <c r="AS98" i="5"/>
  <c r="AS68" i="5"/>
  <c r="AS76" i="5"/>
  <c r="AS21" i="5"/>
  <c r="AS88" i="5"/>
  <c r="AS70" i="5"/>
  <c r="AS64" i="5"/>
  <c r="AS65" i="5"/>
  <c r="AS73" i="5"/>
  <c r="AS18" i="5"/>
  <c r="AS99" i="5"/>
  <c r="AS56" i="5"/>
  <c r="AS47" i="5"/>
  <c r="AS96" i="5"/>
  <c r="AS100" i="5"/>
  <c r="AS87" i="5"/>
  <c r="AS102" i="5"/>
  <c r="AS86" i="5"/>
  <c r="AS71" i="5"/>
  <c r="AS14" i="5"/>
  <c r="AS22" i="5"/>
  <c r="AS72" i="5"/>
  <c r="AS16" i="5"/>
  <c r="AS15" i="5"/>
  <c r="AS62" i="5"/>
  <c r="AS45" i="5"/>
  <c r="AS57" i="5"/>
  <c r="AS13" i="5"/>
  <c r="AS43" i="5"/>
  <c r="AS44" i="5"/>
  <c r="AS53" i="5"/>
  <c r="AS54" i="5"/>
  <c r="AS46" i="5"/>
  <c r="AS49" i="5"/>
  <c r="AS41" i="5"/>
  <c r="AS48" i="5"/>
  <c r="AS50" i="5"/>
  <c r="AS42" i="5"/>
  <c r="AS40" i="5"/>
</calcChain>
</file>

<file path=xl/sharedStrings.xml><?xml version="1.0" encoding="utf-8"?>
<sst xmlns="http://schemas.openxmlformats.org/spreadsheetml/2006/main" count="1891" uniqueCount="140">
  <si>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</si>
  <si>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</si>
  <si>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</si>
  <si>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</si>
  <si>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</si>
  <si>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</si>
  <si>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</si>
  <si>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</si>
  <si>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</si>
  <si>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</si>
  <si>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</si>
  <si>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</si>
  <si>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</si>
  <si>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</si>
  <si>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</si>
  <si>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</si>
  <si>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</si>
  <si>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</si>
  <si>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</si>
  <si>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</si>
  <si>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</si>
  <si>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</si>
  <si>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</si>
  <si>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</si>
  <si>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</si>
  <si>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</si>
  <si>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</si>
  <si>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</si>
  <si>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</si>
  <si>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</si>
  <si>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</si>
  <si>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</si>
  <si>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</si>
  <si>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</si>
  <si>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</si>
  <si>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</si>
  <si>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</si>
  <si>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</si>
  <si>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</si>
  <si>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</si>
  <si>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</si>
  <si>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</si>
  <si>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</si>
  <si>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</si>
  <si>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</si>
  <si>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</si>
  <si>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</si>
  <si>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</si>
  <si>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</si>
  <si>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</si>
  <si>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</si>
  <si>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</si>
  <si>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</si>
  <si>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</si>
  <si>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</si>
  <si>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</si>
  <si>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</si>
  <si>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</si>
  <si>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</si>
  <si>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</si>
  <si>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</si>
  <si>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1а</t>
  </si>
  <si>
    <t>1б</t>
  </si>
  <si>
    <t>1в</t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</si>
  <si>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</si>
  <si>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</si>
  <si>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</si>
  <si>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</si>
  <si>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г. Екатеринбург</t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</si>
  <si>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</si>
  <si>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</si>
  <si>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</si>
  <si>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</si>
  <si>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</si>
  <si>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</si>
  <si>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</si>
  <si>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</si>
  <si>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Иностранный язык (указать какой)</t>
  </si>
  <si>
    <t>2а</t>
  </si>
  <si>
    <t>2б</t>
  </si>
  <si>
    <t>3а</t>
  </si>
  <si>
    <t>3б</t>
  </si>
  <si>
    <t>3в</t>
  </si>
  <si>
    <t>4а</t>
  </si>
  <si>
    <t>4б</t>
  </si>
  <si>
    <t>Основы религиозных культур и светской этики</t>
  </si>
  <si>
    <t>Труд (технология)</t>
  </si>
  <si>
    <t>5а</t>
  </si>
  <si>
    <t>5б</t>
  </si>
  <si>
    <t>5в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</si>
  <si>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</si>
  <si>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</si>
  <si>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</si>
  <si>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</si>
  <si>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</si>
  <si>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</si>
  <si>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</si>
  <si>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</si>
  <si>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</si>
  <si>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</si>
  <si>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</si>
  <si>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</si>
  <si>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</si>
  <si>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</si>
  <si>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6в</t>
  </si>
  <si>
    <t>7а</t>
  </si>
  <si>
    <t>7б</t>
  </si>
  <si>
    <t>Основы безопасности и защиты Родины</t>
  </si>
  <si>
    <t>8а</t>
  </si>
  <si>
    <t>8б</t>
  </si>
  <si>
    <t>9а</t>
  </si>
  <si>
    <t>9б</t>
  </si>
  <si>
    <t>9в</t>
  </si>
  <si>
    <t>10а</t>
  </si>
  <si>
    <t>Алгебра и начала математического анализа</t>
  </si>
  <si>
    <t>Индивидуальный проект</t>
  </si>
  <si>
    <t>11а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</si>
  <si>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</si>
  <si>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</si>
  <si>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</si>
  <si>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</si>
  <si>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</si>
  <si>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</si>
  <si>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</si>
  <si>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</si>
  <si>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</si>
  <si>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</si>
  <si>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</si>
  <si>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</si>
  <si>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</si>
  <si>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</si>
  <si>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 xml:space="preserve">Приложение 1 к приказу от 12.09.2025г. </t>
  </si>
  <si>
    <t xml:space="preserve"> № 343</t>
  </si>
  <si>
    <t>343</t>
  </si>
  <si>
    <t>год</t>
  </si>
  <si>
    <t>МАОУ СОШ №60 им. Г.Я. Бахчиванджи</t>
  </si>
  <si>
    <t>ДР</t>
  </si>
  <si>
    <t>СД</t>
  </si>
  <si>
    <t>КР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</si>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</sst>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/>
    </xf>
    <xf numFmtId="14" fontId="2" fillId="9" borderId="0" xfId="0" applyNumberFormat="1" applyFont="1" applyFill="1" applyAlignment="1">
      <alignment horizontal="center"/>
    </xf>
    <xf numFmtId="0" fontId="2" fillId="5" borderId="1" xfId="0" applyFont="1" applyFill="1" applyBorder="1"/>
    <xf numFmtId="0" fontId="2" fillId="9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/>
    <xf numFmtId="0" fontId="2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4" borderId="1" xfId="0" applyFont="1" applyFill="1" applyBorder="1"/>
    <xf numFmtId="0" fontId="27" fillId="10" borderId="1" xfId="0" applyFont="1" applyFill="1" applyBorder="1"/>
    <xf numFmtId="0" fontId="4" fillId="1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/>
    <xf numFmtId="0" fontId="4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5" fillId="0" borderId="0" xfId="0" applyFont="1"/>
    <xf numFmtId="0" fontId="29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21" sqref="A21"/>
    </sheetView>
  </sheetViews>
  <sheetFormatPr defaultRowHeight="14.4" x14ac:dyDescent="0.3"/>
  <cols>
    <col min="1" max="1" width="123.44140625" customWidth="1"/>
  </cols>
  <sheetData>
    <row r="1" spans="1:1" ht="20.399999999999999" x14ac:dyDescent="0.3">
      <c r="A1" s="11" t="s">
        <v>52</v>
      </c>
    </row>
    <row r="2" spans="1:1" ht="18" x14ac:dyDescent="0.3">
      <c r="A2" s="12"/>
    </row>
    <row r="3" spans="1:1" ht="138.75" customHeight="1" x14ac:dyDescent="0.3">
      <c r="A3" s="13" t="s">
        <v>128</v>
      </c>
    </row>
    <row r="4" spans="1:1" ht="234" x14ac:dyDescent="0.3">
      <c r="A4" s="18" t="s">
        <v>119</v>
      </c>
    </row>
    <row r="5" spans="1:1" ht="31.5" customHeight="1" x14ac:dyDescent="0.3">
      <c r="A5" s="13" t="s">
        <v>43</v>
      </c>
    </row>
    <row r="6" spans="1:1" ht="28.5" customHeight="1" x14ac:dyDescent="0.3">
      <c r="A6" s="14" t="s">
        <v>44</v>
      </c>
    </row>
    <row r="7" spans="1:1" ht="19.5" customHeight="1" x14ac:dyDescent="0.3">
      <c r="A7" s="14" t="s">
        <v>45</v>
      </c>
    </row>
    <row r="8" spans="1:1" s="16" customFormat="1" ht="26.25" customHeight="1" x14ac:dyDescent="0.3">
      <c r="A8" s="15" t="s">
        <v>90</v>
      </c>
    </row>
    <row r="9" spans="1:1" s="16" customFormat="1" ht="25.5" customHeight="1" x14ac:dyDescent="0.3">
      <c r="A9" s="15" t="s">
        <v>46</v>
      </c>
    </row>
    <row r="10" spans="1:1" s="16" customFormat="1" ht="39" customHeight="1" x14ac:dyDescent="0.3">
      <c r="A10" s="19" t="s">
        <v>60</v>
      </c>
    </row>
    <row r="11" spans="1:1" s="16" customFormat="1" ht="36.75" customHeight="1" x14ac:dyDescent="0.3">
      <c r="A11" s="19" t="s">
        <v>91</v>
      </c>
    </row>
    <row r="12" spans="1:1" s="16" customFormat="1" ht="18" x14ac:dyDescent="0.3">
      <c r="A12" s="15" t="s">
        <v>122</v>
      </c>
    </row>
    <row r="13" spans="1:1" s="16" customFormat="1" ht="18" x14ac:dyDescent="0.3">
      <c r="A13" s="17" t="s">
        <v>47</v>
      </c>
    </row>
    <row r="14" spans="1:1" s="16" customFormat="1" ht="18" x14ac:dyDescent="0.3">
      <c r="A14" s="19" t="s">
        <v>73</v>
      </c>
    </row>
    <row r="15" spans="1:1" s="16" customFormat="1" ht="18" x14ac:dyDescent="0.3">
      <c r="A15" s="15" t="s">
        <v>48</v>
      </c>
    </row>
    <row r="16" spans="1:1" s="16" customFormat="1" ht="18" x14ac:dyDescent="0.3">
      <c r="A16" s="19" t="s">
        <v>66</v>
      </c>
    </row>
    <row r="17" spans="1:1" s="16" customFormat="1" ht="18" x14ac:dyDescent="0.3">
      <c r="A17" s="15" t="s">
        <v>49</v>
      </c>
    </row>
    <row r="18" spans="1:1" s="16" customFormat="1" ht="36" x14ac:dyDescent="0.3">
      <c r="A18" s="19" t="s">
        <v>117</v>
      </c>
    </row>
    <row r="19" spans="1:1" s="16" customFormat="1" ht="18" x14ac:dyDescent="0.3">
      <c r="A19" s="17" t="s">
        <v>50</v>
      </c>
    </row>
    <row r="20" spans="1:1" s="16" customFormat="1" ht="36" x14ac:dyDescent="0.3">
      <c r="A20" s="19" t="s">
        <v>74</v>
      </c>
    </row>
    <row r="21" spans="1:1" s="16" customFormat="1" ht="36" x14ac:dyDescent="0.3">
      <c r="A21" s="15" t="s">
        <v>130</v>
      </c>
    </row>
    <row r="22" spans="1:1" s="16" customFormat="1" ht="17.399999999999999" x14ac:dyDescent="0.3">
      <c r="A22" s="15"/>
    </row>
    <row r="23" spans="1:1" s="16" customFormat="1" ht="144" x14ac:dyDescent="0.3">
      <c r="A23" s="17" t="s">
        <v>129</v>
      </c>
    </row>
    <row r="24" spans="1:1" s="16" customFormat="1" ht="36" x14ac:dyDescent="0.3">
      <c r="A24" s="30" t="s">
        <v>76</v>
      </c>
    </row>
    <row r="25" spans="1:1" s="16" customFormat="1" ht="72" x14ac:dyDescent="0.3">
      <c r="A25" s="17" t="s">
        <v>51</v>
      </c>
    </row>
    <row r="26" spans="1:1" s="16" customFormat="1" ht="90" x14ac:dyDescent="0.3">
      <c r="A26" s="17" t="s">
        <v>59</v>
      </c>
    </row>
    <row r="27" spans="1:1" s="16" customFormat="1" ht="72" x14ac:dyDescent="0.3">
      <c r="A27" s="30" t="s">
        <v>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8"/>
  <sheetViews>
    <sheetView tabSelected="1" view="pageBreakPreview" zoomScale="60" zoomScaleNormal="85" workbookViewId="0">
      <selection activeCell="AF337" sqref="AF337"/>
    </sheetView>
  </sheetViews>
  <sheetFormatPr defaultColWidth="9.109375" defaultRowHeight="13.2" x14ac:dyDescent="0.25"/>
  <cols>
    <col min="1" max="1" width="11.5546875" style="1" customWidth="1"/>
    <col min="2" max="2" width="16.33203125" style="1" customWidth="1"/>
    <col min="3" max="3" width="10.33203125" style="1" customWidth="1"/>
    <col min="4" max="5" width="9.44140625" style="1" customWidth="1"/>
    <col min="6" max="6" width="4.33203125" style="1" customWidth="1"/>
    <col min="7" max="7" width="3.33203125" style="1" customWidth="1"/>
    <col min="8" max="35" width="4.33203125" style="1" customWidth="1"/>
    <col min="36" max="36" width="4" style="1" customWidth="1"/>
    <col min="37" max="41" width="4.33203125" style="1" customWidth="1"/>
    <col min="42" max="42" width="5.44140625" style="1" customWidth="1"/>
    <col min="43" max="43" width="6.6640625" style="1" customWidth="1"/>
    <col min="44" max="44" width="6" style="1" customWidth="1"/>
    <col min="45" max="45" width="7.44140625" style="1" customWidth="1"/>
    <col min="46" max="46" width="13" style="1" customWidth="1"/>
    <col min="47" max="16384" width="9.109375" style="1"/>
  </cols>
  <sheetData>
    <row r="1" spans="1:48" s="78" customFormat="1" ht="63" customHeight="1" x14ac:dyDescent="0.3">
      <c r="A1" s="28" t="s">
        <v>131</v>
      </c>
      <c r="B1" s="28"/>
      <c r="C1" s="28"/>
      <c r="D1" s="28"/>
      <c r="E1" s="28" t="s">
        <v>132</v>
      </c>
      <c r="F1" s="28"/>
      <c r="G1" s="85"/>
      <c r="H1" s="28"/>
      <c r="L1" s="87" t="s">
        <v>39</v>
      </c>
      <c r="AC1" s="79"/>
      <c r="AD1" s="79"/>
      <c r="AL1" s="79"/>
      <c r="AM1" s="79"/>
      <c r="AN1" s="79"/>
      <c r="AO1" s="79"/>
      <c r="AP1" s="79"/>
      <c r="AQ1" s="79"/>
      <c r="AR1" s="79"/>
      <c r="AS1" s="79"/>
    </row>
    <row r="2" spans="1:48" ht="21.75" customHeight="1" x14ac:dyDescent="0.45">
      <c r="A2" s="29" t="s">
        <v>56</v>
      </c>
      <c r="B2" s="174" t="s">
        <v>68</v>
      </c>
      <c r="C2" s="174"/>
      <c r="D2" s="174"/>
      <c r="F2" s="85"/>
      <c r="G2" s="86" t="s">
        <v>120</v>
      </c>
      <c r="H2" s="28"/>
      <c r="I2" s="21"/>
      <c r="J2" s="21"/>
      <c r="K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33"/>
      <c r="AE2" s="33"/>
      <c r="AF2" s="33"/>
      <c r="AG2" s="33"/>
      <c r="AH2" s="33"/>
      <c r="AI2" s="32"/>
      <c r="AJ2" s="32"/>
      <c r="AK2" s="32"/>
      <c r="AL2" s="56"/>
      <c r="AM2" s="56"/>
      <c r="AN2" s="56"/>
      <c r="AO2" s="63"/>
      <c r="AP2" s="63"/>
      <c r="AQ2" s="63"/>
      <c r="AR2" s="63"/>
      <c r="AS2" s="63"/>
      <c r="AT2" s="32"/>
      <c r="AU2" s="32"/>
      <c r="AV2" s="32"/>
    </row>
    <row r="3" spans="1:48" ht="40.5" customHeight="1" x14ac:dyDescent="0.3">
      <c r="A3" s="29" t="s">
        <v>69</v>
      </c>
      <c r="B3" s="173" t="s">
        <v>135</v>
      </c>
      <c r="C3" s="173"/>
      <c r="D3" s="173"/>
      <c r="E3" s="31"/>
      <c r="F3" s="31"/>
      <c r="G3" s="96" t="s">
        <v>118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8"/>
      <c r="X3" s="107" t="s">
        <v>65</v>
      </c>
      <c r="Y3" s="108"/>
      <c r="Z3" s="108"/>
      <c r="AA3" s="108"/>
      <c r="AB3" s="109"/>
      <c r="AC3" s="151" t="s">
        <v>93</v>
      </c>
      <c r="AD3" s="152"/>
      <c r="AE3" s="152"/>
      <c r="AF3" s="152"/>
      <c r="AG3" s="152"/>
      <c r="AH3" s="152"/>
      <c r="AI3" s="152"/>
      <c r="AJ3" s="152"/>
      <c r="AK3" s="152"/>
      <c r="AL3" s="152"/>
      <c r="AM3" s="153"/>
      <c r="AN3" s="162" t="s">
        <v>94</v>
      </c>
      <c r="AO3" s="162"/>
      <c r="AP3" s="59" t="s">
        <v>95</v>
      </c>
      <c r="AQ3" s="59"/>
      <c r="AR3" s="64"/>
      <c r="AS3" s="32"/>
      <c r="AT3" s="32"/>
      <c r="AU3" s="61"/>
      <c r="AV3" s="32"/>
    </row>
    <row r="4" spans="1:48" ht="22.5" customHeight="1" x14ac:dyDescent="0.25">
      <c r="B4" s="148" t="s">
        <v>70</v>
      </c>
      <c r="C4" s="148"/>
      <c r="D4" s="32"/>
      <c r="E4" s="32"/>
      <c r="F4" s="34"/>
      <c r="G4" s="84" t="s">
        <v>97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110" t="s">
        <v>123</v>
      </c>
      <c r="Y4" s="111"/>
      <c r="Z4" s="111"/>
      <c r="AA4" s="111"/>
      <c r="AB4" s="112"/>
      <c r="AC4" s="154"/>
      <c r="AD4" s="155"/>
      <c r="AE4" s="155"/>
      <c r="AF4" s="155"/>
      <c r="AG4" s="155"/>
      <c r="AH4" s="155"/>
      <c r="AI4" s="155"/>
      <c r="AJ4" s="155"/>
      <c r="AK4" s="155"/>
      <c r="AL4" s="155"/>
      <c r="AM4" s="156"/>
      <c r="AN4" s="162"/>
      <c r="AO4" s="162"/>
      <c r="AP4" s="105" t="s">
        <v>96</v>
      </c>
      <c r="AQ4" s="105"/>
      <c r="AU4" s="61"/>
      <c r="AV4" s="32"/>
    </row>
    <row r="5" spans="1:48" ht="42.75" customHeight="1" x14ac:dyDescent="0.25">
      <c r="A5" s="69" t="s">
        <v>71</v>
      </c>
      <c r="B5" s="91" t="s">
        <v>133</v>
      </c>
      <c r="C5" s="37" t="s">
        <v>57</v>
      </c>
      <c r="D5" s="3"/>
      <c r="E5" s="32"/>
      <c r="F5" s="34"/>
      <c r="G5" s="99" t="s">
        <v>98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113"/>
      <c r="Y5" s="113"/>
      <c r="Z5" s="113"/>
      <c r="AA5" s="113"/>
      <c r="AB5" s="114"/>
      <c r="AC5" s="157"/>
      <c r="AD5" s="158"/>
      <c r="AE5" s="158"/>
      <c r="AF5" s="158"/>
      <c r="AG5" s="158"/>
      <c r="AH5" s="158"/>
      <c r="AI5" s="158"/>
      <c r="AJ5" s="158"/>
      <c r="AK5" s="158"/>
      <c r="AL5" s="158"/>
      <c r="AM5" s="159"/>
      <c r="AN5" s="162"/>
      <c r="AO5" s="162"/>
      <c r="AP5" s="115" t="s">
        <v>69</v>
      </c>
      <c r="AQ5" s="116"/>
      <c r="AU5" s="61"/>
      <c r="AV5" s="32"/>
    </row>
    <row r="6" spans="1:48" ht="35.25" customHeight="1" x14ac:dyDescent="0.25">
      <c r="A6" s="70" t="s">
        <v>72</v>
      </c>
      <c r="B6" s="92">
        <v>45912</v>
      </c>
      <c r="C6" s="37" t="s">
        <v>58</v>
      </c>
      <c r="D6" s="36"/>
      <c r="E6" s="35"/>
      <c r="F6" s="34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117" t="s">
        <v>124</v>
      </c>
      <c r="Y6" s="118"/>
      <c r="Z6" s="118"/>
      <c r="AA6" s="118"/>
      <c r="AB6" s="118"/>
      <c r="AC6" s="72" t="s">
        <v>125</v>
      </c>
      <c r="AD6" s="65"/>
      <c r="AE6" s="65"/>
      <c r="AF6" s="65"/>
      <c r="AG6" s="65"/>
      <c r="AH6" s="56"/>
      <c r="AU6" s="32"/>
      <c r="AV6" s="32"/>
    </row>
    <row r="7" spans="1:48" ht="26.25" customHeight="1" x14ac:dyDescent="0.25">
      <c r="A7" s="160" t="s">
        <v>121</v>
      </c>
      <c r="B7" s="160"/>
      <c r="C7" s="161" t="s">
        <v>134</v>
      </c>
      <c r="D7" s="161"/>
      <c r="E7" s="32"/>
      <c r="F7" s="34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Y7" s="62"/>
      <c r="Z7" s="32"/>
      <c r="AB7" s="62"/>
      <c r="AC7" s="74" t="s">
        <v>127</v>
      </c>
      <c r="AP7" s="55"/>
      <c r="AQ7" s="55"/>
      <c r="AR7" s="55"/>
      <c r="AS7" s="32"/>
    </row>
    <row r="8" spans="1:48" ht="22.5" customHeight="1" x14ac:dyDescent="0.3">
      <c r="A8" s="75"/>
      <c r="B8" s="75"/>
      <c r="C8" s="75"/>
      <c r="D8" s="76"/>
      <c r="E8" s="76"/>
      <c r="F8" s="76"/>
      <c r="G8" s="77"/>
      <c r="H8" s="77"/>
      <c r="I8" s="75"/>
      <c r="J8" s="32"/>
      <c r="K8" s="32"/>
      <c r="X8" s="83"/>
      <c r="Y8" s="32"/>
      <c r="Z8" s="54"/>
      <c r="AA8" s="54"/>
      <c r="AB8" s="54"/>
      <c r="AC8" s="71" t="s">
        <v>126</v>
      </c>
      <c r="AD8" s="55"/>
      <c r="AE8" s="55"/>
      <c r="AF8" s="55"/>
      <c r="AG8" s="55"/>
      <c r="AH8" s="55"/>
      <c r="AI8" s="55"/>
      <c r="AJ8" s="55"/>
      <c r="AK8" s="88"/>
      <c r="AL8" s="73"/>
      <c r="AM8" s="55"/>
      <c r="AN8" s="55"/>
      <c r="AO8" s="55"/>
      <c r="AP8" s="55"/>
      <c r="AQ8" s="55"/>
      <c r="AR8" s="55"/>
      <c r="AS8" s="56"/>
    </row>
    <row r="9" spans="1:48" s="2" customFormat="1" ht="120.75" customHeight="1" x14ac:dyDescent="0.25">
      <c r="A9" s="124" t="s">
        <v>15</v>
      </c>
      <c r="B9" s="124"/>
      <c r="C9" s="124"/>
      <c r="D9" s="124"/>
      <c r="E9" s="125" t="s">
        <v>40</v>
      </c>
      <c r="F9" s="125"/>
      <c r="G9" s="125"/>
      <c r="H9" s="125"/>
      <c r="I9" s="125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6" t="s">
        <v>20</v>
      </c>
      <c r="AR9" s="106" t="s">
        <v>22</v>
      </c>
      <c r="AS9" s="119" t="s">
        <v>21</v>
      </c>
    </row>
    <row r="10" spans="1:48" s="2" customFormat="1" ht="21.75" customHeight="1" x14ac:dyDescent="0.25">
      <c r="A10" s="120" t="s">
        <v>0</v>
      </c>
      <c r="B10" s="121"/>
      <c r="C10" s="100" t="s">
        <v>64</v>
      </c>
      <c r="D10" s="23" t="s">
        <v>18</v>
      </c>
      <c r="E10" s="103" t="s">
        <v>1</v>
      </c>
      <c r="F10" s="103"/>
      <c r="G10" s="103"/>
      <c r="H10" s="103"/>
      <c r="I10" s="103" t="s">
        <v>2</v>
      </c>
      <c r="J10" s="103"/>
      <c r="K10" s="103"/>
      <c r="L10" s="103"/>
      <c r="M10" s="103" t="s">
        <v>3</v>
      </c>
      <c r="N10" s="103"/>
      <c r="O10" s="103"/>
      <c r="P10" s="103"/>
      <c r="Q10" s="103" t="s">
        <v>4</v>
      </c>
      <c r="R10" s="103"/>
      <c r="S10" s="103"/>
      <c r="T10" s="103"/>
      <c r="U10" s="103" t="s">
        <v>5</v>
      </c>
      <c r="V10" s="103"/>
      <c r="W10" s="103"/>
      <c r="X10" s="103" t="s">
        <v>6</v>
      </c>
      <c r="Y10" s="103"/>
      <c r="Z10" s="103"/>
      <c r="AA10" s="103"/>
      <c r="AB10" s="103" t="s">
        <v>7</v>
      </c>
      <c r="AC10" s="103"/>
      <c r="AD10" s="103"/>
      <c r="AE10" s="103" t="s">
        <v>8</v>
      </c>
      <c r="AF10" s="103"/>
      <c r="AG10" s="103"/>
      <c r="AH10" s="103"/>
      <c r="AI10" s="103"/>
      <c r="AJ10" s="103" t="s">
        <v>9</v>
      </c>
      <c r="AK10" s="103"/>
      <c r="AL10" s="103"/>
      <c r="AM10" s="185" t="s">
        <v>10</v>
      </c>
      <c r="AN10" s="185"/>
      <c r="AO10" s="185"/>
      <c r="AP10" s="185"/>
      <c r="AQ10" s="106"/>
      <c r="AR10" s="106"/>
      <c r="AS10" s="119"/>
    </row>
    <row r="11" spans="1:48" s="6" customFormat="1" ht="11.25" customHeight="1" x14ac:dyDescent="0.2">
      <c r="A11" s="122"/>
      <c r="B11" s="123"/>
      <c r="C11" s="102"/>
      <c r="D11" s="23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186">
        <v>35</v>
      </c>
      <c r="AN11" s="186">
        <v>36</v>
      </c>
      <c r="AO11" s="186">
        <v>37</v>
      </c>
      <c r="AP11" s="186">
        <v>38</v>
      </c>
      <c r="AQ11" s="106"/>
      <c r="AR11" s="106"/>
      <c r="AS11" s="119"/>
    </row>
    <row r="12" spans="1:48" s="6" customFormat="1" ht="11.25" customHeight="1" x14ac:dyDescent="0.25">
      <c r="A12" s="149" t="s">
        <v>92</v>
      </c>
      <c r="B12" s="100" t="s">
        <v>13</v>
      </c>
      <c r="C12" s="38" t="s">
        <v>61</v>
      </c>
      <c r="D12" s="9"/>
      <c r="E12" s="95"/>
      <c r="F12" s="95"/>
      <c r="G12" s="177" t="s">
        <v>137</v>
      </c>
      <c r="H12" s="95"/>
      <c r="I12" s="95"/>
      <c r="J12" s="95"/>
      <c r="K12" s="95"/>
      <c r="L12" s="177" t="s">
        <v>136</v>
      </c>
      <c r="M12" s="95"/>
      <c r="N12" s="95"/>
      <c r="O12" s="95"/>
      <c r="P12" s="95"/>
      <c r="Q12" s="95"/>
      <c r="R12" s="95"/>
      <c r="S12" s="95"/>
      <c r="T12" s="177" t="s">
        <v>136</v>
      </c>
      <c r="U12" s="95"/>
      <c r="V12" s="95"/>
      <c r="W12" s="95"/>
      <c r="X12" s="95"/>
      <c r="Y12" s="95"/>
      <c r="Z12" s="95"/>
      <c r="AA12" s="95"/>
      <c r="AB12" s="95"/>
      <c r="AC12" s="177" t="s">
        <v>136</v>
      </c>
      <c r="AD12" s="95"/>
      <c r="AE12" s="95"/>
      <c r="AF12" s="95"/>
      <c r="AG12" s="95"/>
      <c r="AH12" s="95"/>
      <c r="AI12" s="177" t="s">
        <v>136</v>
      </c>
      <c r="AJ12" s="95"/>
      <c r="AK12" s="95"/>
      <c r="AL12" s="95"/>
      <c r="AM12" s="187"/>
      <c r="AN12" s="187"/>
      <c r="AO12" s="187"/>
      <c r="AP12" s="186"/>
      <c r="AQ12" s="39">
        <f t="shared" ref="AQ12:AQ18" si="0">COUNTA(E12:AP12)</f>
        <v>5</v>
      </c>
      <c r="AR12" s="3">
        <f>33*5</f>
        <v>165</v>
      </c>
      <c r="AS12" s="40">
        <f>AQ12/AR12</f>
        <v>3.0303030303030304E-2</v>
      </c>
    </row>
    <row r="13" spans="1:48" ht="12.75" customHeight="1" x14ac:dyDescent="0.25">
      <c r="A13" s="150"/>
      <c r="B13" s="101"/>
      <c r="C13" s="38" t="s">
        <v>62</v>
      </c>
      <c r="D13" s="3"/>
      <c r="E13" s="4"/>
      <c r="F13" s="4"/>
      <c r="G13" s="177" t="s">
        <v>137</v>
      </c>
      <c r="H13" s="4"/>
      <c r="I13" s="4"/>
      <c r="J13" s="27"/>
      <c r="K13" s="4"/>
      <c r="L13" s="177" t="s">
        <v>136</v>
      </c>
      <c r="M13" s="4"/>
      <c r="N13" s="4"/>
      <c r="O13" s="4"/>
      <c r="P13" s="4"/>
      <c r="Q13" s="4"/>
      <c r="R13" s="4"/>
      <c r="S13" s="4"/>
      <c r="T13" s="177" t="s">
        <v>136</v>
      </c>
      <c r="U13" s="4"/>
      <c r="V13" s="4"/>
      <c r="W13" s="4"/>
      <c r="X13" s="4"/>
      <c r="Y13" s="4"/>
      <c r="Z13" s="4"/>
      <c r="AA13" s="4"/>
      <c r="AB13" s="4"/>
      <c r="AC13" s="177" t="s">
        <v>136</v>
      </c>
      <c r="AD13" s="4"/>
      <c r="AE13" s="4"/>
      <c r="AF13" s="4"/>
      <c r="AG13" s="4"/>
      <c r="AH13" s="4"/>
      <c r="AI13" s="177" t="s">
        <v>136</v>
      </c>
      <c r="AJ13" s="4"/>
      <c r="AK13" s="4"/>
      <c r="AL13" s="4"/>
      <c r="AM13" s="94"/>
      <c r="AN13" s="94"/>
      <c r="AO13" s="94"/>
      <c r="AP13" s="94"/>
      <c r="AQ13" s="39">
        <f t="shared" si="0"/>
        <v>5</v>
      </c>
      <c r="AR13" s="3">
        <f>33*5</f>
        <v>165</v>
      </c>
      <c r="AS13" s="40">
        <f t="shared" ref="AS13:AS35" si="1">AQ13/AR13</f>
        <v>3.0303030303030304E-2</v>
      </c>
    </row>
    <row r="14" spans="1:48" ht="12.75" customHeight="1" x14ac:dyDescent="0.25">
      <c r="A14" s="150"/>
      <c r="B14" s="102"/>
      <c r="C14" s="38" t="s">
        <v>63</v>
      </c>
      <c r="D14" s="3"/>
      <c r="E14" s="4"/>
      <c r="F14" s="4"/>
      <c r="G14" s="177" t="s">
        <v>137</v>
      </c>
      <c r="H14" s="4"/>
      <c r="I14" s="4"/>
      <c r="J14" s="27"/>
      <c r="K14" s="4"/>
      <c r="L14" s="177" t="s">
        <v>136</v>
      </c>
      <c r="M14" s="4"/>
      <c r="N14" s="4"/>
      <c r="O14" s="4"/>
      <c r="P14" s="4"/>
      <c r="Q14" s="4"/>
      <c r="R14" s="4"/>
      <c r="S14" s="4"/>
      <c r="T14" s="177" t="s">
        <v>136</v>
      </c>
      <c r="U14" s="4"/>
      <c r="V14" s="4"/>
      <c r="W14" s="4"/>
      <c r="X14" s="4"/>
      <c r="Y14" s="4"/>
      <c r="Z14" s="4"/>
      <c r="AA14" s="4"/>
      <c r="AB14" s="4"/>
      <c r="AC14" s="177" t="s">
        <v>136</v>
      </c>
      <c r="AD14" s="4"/>
      <c r="AE14" s="4"/>
      <c r="AF14" s="4"/>
      <c r="AG14" s="4"/>
      <c r="AH14" s="4"/>
      <c r="AI14" s="177" t="s">
        <v>136</v>
      </c>
      <c r="AJ14" s="4"/>
      <c r="AK14" s="4"/>
      <c r="AL14" s="4"/>
      <c r="AM14" s="94"/>
      <c r="AN14" s="94"/>
      <c r="AO14" s="94"/>
      <c r="AP14" s="94"/>
      <c r="AQ14" s="39">
        <f t="shared" si="0"/>
        <v>5</v>
      </c>
      <c r="AR14" s="3">
        <f>33*5</f>
        <v>165</v>
      </c>
      <c r="AS14" s="40">
        <f t="shared" si="1"/>
        <v>3.0303030303030304E-2</v>
      </c>
    </row>
    <row r="15" spans="1:48" ht="12.75" customHeight="1" x14ac:dyDescent="0.25">
      <c r="A15" s="150"/>
      <c r="B15" s="100" t="s">
        <v>11</v>
      </c>
      <c r="C15" s="38" t="s">
        <v>61</v>
      </c>
      <c r="D15" s="25"/>
      <c r="E15" s="4"/>
      <c r="F15" s="4"/>
      <c r="G15" s="4"/>
      <c r="H15" s="177" t="s">
        <v>137</v>
      </c>
      <c r="I15" s="4"/>
      <c r="J15" s="27"/>
      <c r="K15" s="4"/>
      <c r="L15" s="4"/>
      <c r="M15" s="177" t="s">
        <v>136</v>
      </c>
      <c r="N15" s="4"/>
      <c r="O15" s="4"/>
      <c r="P15" s="4"/>
      <c r="Q15" s="4"/>
      <c r="R15" s="4"/>
      <c r="S15" s="177" t="s">
        <v>136</v>
      </c>
      <c r="T15" s="4"/>
      <c r="U15" s="4"/>
      <c r="V15" s="4"/>
      <c r="W15" s="4"/>
      <c r="X15" s="4"/>
      <c r="Y15" s="4"/>
      <c r="Z15" s="4"/>
      <c r="AA15" s="4"/>
      <c r="AB15" s="4"/>
      <c r="AC15" s="177" t="s">
        <v>136</v>
      </c>
      <c r="AD15" s="4"/>
      <c r="AE15" s="4"/>
      <c r="AF15" s="4"/>
      <c r="AG15" s="4"/>
      <c r="AH15" s="4"/>
      <c r="AI15" s="4"/>
      <c r="AJ15" s="4"/>
      <c r="AK15" s="177" t="s">
        <v>136</v>
      </c>
      <c r="AL15" s="4"/>
      <c r="AM15" s="94"/>
      <c r="AN15" s="94"/>
      <c r="AO15" s="94"/>
      <c r="AP15" s="94"/>
      <c r="AQ15" s="39">
        <f t="shared" si="0"/>
        <v>5</v>
      </c>
      <c r="AR15" s="3">
        <f t="shared" ref="AR15:AR20" si="2">33*4</f>
        <v>132</v>
      </c>
      <c r="AS15" s="40">
        <f t="shared" si="1"/>
        <v>3.787878787878788E-2</v>
      </c>
    </row>
    <row r="16" spans="1:48" ht="12.75" customHeight="1" x14ac:dyDescent="0.25">
      <c r="A16" s="150"/>
      <c r="B16" s="101"/>
      <c r="C16" s="38" t="s">
        <v>62</v>
      </c>
      <c r="D16" s="25"/>
      <c r="E16" s="4"/>
      <c r="F16" s="4"/>
      <c r="G16" s="4"/>
      <c r="H16" s="177" t="s">
        <v>137</v>
      </c>
      <c r="I16" s="4"/>
      <c r="J16" s="27"/>
      <c r="K16" s="4"/>
      <c r="L16" s="4"/>
      <c r="M16" s="177" t="s">
        <v>136</v>
      </c>
      <c r="N16" s="4"/>
      <c r="O16" s="4"/>
      <c r="P16" s="4"/>
      <c r="Q16" s="4"/>
      <c r="R16" s="4"/>
      <c r="S16" s="177" t="s">
        <v>136</v>
      </c>
      <c r="T16" s="4"/>
      <c r="U16" s="4"/>
      <c r="V16" s="4"/>
      <c r="W16" s="4"/>
      <c r="X16" s="4"/>
      <c r="Y16" s="4"/>
      <c r="Z16" s="4"/>
      <c r="AA16" s="4"/>
      <c r="AB16" s="4"/>
      <c r="AC16" s="177" t="s">
        <v>136</v>
      </c>
      <c r="AD16" s="4"/>
      <c r="AE16" s="4"/>
      <c r="AF16" s="4"/>
      <c r="AG16" s="4"/>
      <c r="AH16" s="4"/>
      <c r="AI16" s="4"/>
      <c r="AJ16" s="4"/>
      <c r="AK16" s="177" t="s">
        <v>136</v>
      </c>
      <c r="AL16" s="4"/>
      <c r="AM16" s="94"/>
      <c r="AN16" s="94"/>
      <c r="AO16" s="94"/>
      <c r="AP16" s="94"/>
      <c r="AQ16" s="39">
        <f t="shared" si="0"/>
        <v>5</v>
      </c>
      <c r="AR16" s="3">
        <f t="shared" si="2"/>
        <v>132</v>
      </c>
      <c r="AS16" s="40">
        <f t="shared" si="1"/>
        <v>3.787878787878788E-2</v>
      </c>
    </row>
    <row r="17" spans="1:45" ht="12.75" customHeight="1" x14ac:dyDescent="0.25">
      <c r="A17" s="150"/>
      <c r="B17" s="102"/>
      <c r="C17" s="38" t="s">
        <v>63</v>
      </c>
      <c r="D17" s="25"/>
      <c r="E17" s="4"/>
      <c r="F17" s="4"/>
      <c r="G17" s="4"/>
      <c r="H17" s="177" t="s">
        <v>137</v>
      </c>
      <c r="I17" s="27"/>
      <c r="J17" s="4"/>
      <c r="K17" s="4"/>
      <c r="L17" s="4"/>
      <c r="M17" s="177" t="s">
        <v>136</v>
      </c>
      <c r="N17" s="4"/>
      <c r="O17" s="4"/>
      <c r="P17" s="4"/>
      <c r="Q17" s="4"/>
      <c r="R17" s="4"/>
      <c r="S17" s="177" t="s">
        <v>136</v>
      </c>
      <c r="T17" s="4"/>
      <c r="U17" s="4"/>
      <c r="V17" s="4"/>
      <c r="W17" s="4"/>
      <c r="X17" s="4"/>
      <c r="Y17" s="4"/>
      <c r="Z17" s="4"/>
      <c r="AA17" s="4"/>
      <c r="AB17" s="4"/>
      <c r="AC17" s="177" t="s">
        <v>136</v>
      </c>
      <c r="AD17" s="4"/>
      <c r="AE17" s="4"/>
      <c r="AF17" s="4"/>
      <c r="AG17" s="4"/>
      <c r="AH17" s="4"/>
      <c r="AI17" s="4"/>
      <c r="AJ17" s="4"/>
      <c r="AK17" s="177" t="s">
        <v>136</v>
      </c>
      <c r="AL17" s="4"/>
      <c r="AM17" s="94"/>
      <c r="AN17" s="94"/>
      <c r="AO17" s="94"/>
      <c r="AP17" s="94"/>
      <c r="AQ17" s="39">
        <f t="shared" si="0"/>
        <v>5</v>
      </c>
      <c r="AR17" s="3">
        <f t="shared" si="2"/>
        <v>132</v>
      </c>
      <c r="AS17" s="40">
        <f t="shared" si="1"/>
        <v>3.787878787878788E-2</v>
      </c>
    </row>
    <row r="18" spans="1:45" ht="12.75" customHeight="1" x14ac:dyDescent="0.25">
      <c r="A18" s="150"/>
      <c r="B18" s="100" t="s">
        <v>16</v>
      </c>
      <c r="C18" s="38" t="s">
        <v>61</v>
      </c>
      <c r="D18" s="25"/>
      <c r="E18" s="4"/>
      <c r="F18" s="4"/>
      <c r="G18" s="177" t="s">
        <v>137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77" t="s">
        <v>136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177" t="s">
        <v>136</v>
      </c>
      <c r="AH18" s="4"/>
      <c r="AI18" s="4"/>
      <c r="AJ18" s="4"/>
      <c r="AK18" s="4"/>
      <c r="AL18" s="4"/>
      <c r="AM18" s="94"/>
      <c r="AN18" s="94"/>
      <c r="AO18" s="94"/>
      <c r="AP18" s="94"/>
      <c r="AQ18" s="39">
        <f t="shared" si="0"/>
        <v>3</v>
      </c>
      <c r="AR18" s="3">
        <f t="shared" si="2"/>
        <v>132</v>
      </c>
      <c r="AS18" s="40">
        <f t="shared" si="1"/>
        <v>2.2727272727272728E-2</v>
      </c>
    </row>
    <row r="19" spans="1:45" ht="12.75" customHeight="1" x14ac:dyDescent="0.25">
      <c r="A19" s="150"/>
      <c r="B19" s="101"/>
      <c r="C19" s="38" t="s">
        <v>62</v>
      </c>
      <c r="D19" s="25"/>
      <c r="E19" s="4"/>
      <c r="F19" s="4"/>
      <c r="G19" s="177" t="s">
        <v>137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77" t="s">
        <v>136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177" t="s">
        <v>136</v>
      </c>
      <c r="AH19" s="4"/>
      <c r="AI19" s="4"/>
      <c r="AJ19" s="4"/>
      <c r="AK19" s="4"/>
      <c r="AL19" s="4"/>
      <c r="AM19" s="94"/>
      <c r="AN19" s="94"/>
      <c r="AO19" s="94"/>
      <c r="AP19" s="94"/>
      <c r="AQ19" s="39">
        <f t="shared" ref="AQ19:AQ35" si="3">COUNTA(E19:AP19)</f>
        <v>3</v>
      </c>
      <c r="AR19" s="3">
        <f t="shared" si="2"/>
        <v>132</v>
      </c>
      <c r="AS19" s="40">
        <f t="shared" si="1"/>
        <v>2.2727272727272728E-2</v>
      </c>
    </row>
    <row r="20" spans="1:45" ht="12.75" customHeight="1" x14ac:dyDescent="0.25">
      <c r="A20" s="150"/>
      <c r="B20" s="102"/>
      <c r="C20" s="38" t="s">
        <v>63</v>
      </c>
      <c r="D20" s="25"/>
      <c r="E20" s="4"/>
      <c r="F20" s="4"/>
      <c r="G20" s="177" t="s">
        <v>137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77" t="s">
        <v>136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177" t="s">
        <v>136</v>
      </c>
      <c r="AH20" s="4"/>
      <c r="AI20" s="4"/>
      <c r="AJ20" s="4"/>
      <c r="AK20" s="4"/>
      <c r="AL20" s="4"/>
      <c r="AM20" s="94"/>
      <c r="AN20" s="94"/>
      <c r="AO20" s="94"/>
      <c r="AP20" s="94"/>
      <c r="AQ20" s="39">
        <f t="shared" si="3"/>
        <v>3</v>
      </c>
      <c r="AR20" s="3">
        <f t="shared" si="2"/>
        <v>132</v>
      </c>
      <c r="AS20" s="40">
        <f t="shared" si="1"/>
        <v>2.2727272727272728E-2</v>
      </c>
    </row>
    <row r="21" spans="1:45" ht="12.75" customHeight="1" x14ac:dyDescent="0.25">
      <c r="A21" s="150"/>
      <c r="B21" s="100" t="s">
        <v>17</v>
      </c>
      <c r="C21" s="38" t="s">
        <v>61</v>
      </c>
      <c r="D21" s="25"/>
      <c r="E21" s="4"/>
      <c r="F21" s="4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77" t="s">
        <v>136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177" t="s">
        <v>136</v>
      </c>
      <c r="AI21" s="4"/>
      <c r="AJ21" s="4"/>
      <c r="AK21" s="4"/>
      <c r="AL21" s="4"/>
      <c r="AM21" s="94"/>
      <c r="AN21" s="94"/>
      <c r="AO21" s="94"/>
      <c r="AP21" s="94"/>
      <c r="AQ21" s="39">
        <f t="shared" si="3"/>
        <v>2</v>
      </c>
      <c r="AR21" s="3">
        <f>33*2</f>
        <v>66</v>
      </c>
      <c r="AS21" s="40">
        <f t="shared" si="1"/>
        <v>3.0303030303030304E-2</v>
      </c>
    </row>
    <row r="22" spans="1:45" ht="12.75" customHeight="1" x14ac:dyDescent="0.25">
      <c r="A22" s="150"/>
      <c r="B22" s="101"/>
      <c r="C22" s="38" t="s">
        <v>62</v>
      </c>
      <c r="D22" s="25"/>
      <c r="E22" s="4"/>
      <c r="F22" s="4"/>
      <c r="G22" s="2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77" t="s">
        <v>136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177" t="s">
        <v>136</v>
      </c>
      <c r="AI22" s="4"/>
      <c r="AJ22" s="4"/>
      <c r="AK22" s="4"/>
      <c r="AL22" s="4"/>
      <c r="AM22" s="94"/>
      <c r="AN22" s="94"/>
      <c r="AO22" s="94"/>
      <c r="AP22" s="94"/>
      <c r="AQ22" s="39">
        <f t="shared" si="3"/>
        <v>2</v>
      </c>
      <c r="AR22" s="3">
        <f>33*2</f>
        <v>66</v>
      </c>
      <c r="AS22" s="40">
        <f t="shared" si="1"/>
        <v>3.0303030303030304E-2</v>
      </c>
    </row>
    <row r="23" spans="1:45" ht="12.75" customHeight="1" x14ac:dyDescent="0.25">
      <c r="A23" s="150"/>
      <c r="B23" s="102"/>
      <c r="C23" s="38" t="s">
        <v>63</v>
      </c>
      <c r="D23" s="25"/>
      <c r="E23" s="4"/>
      <c r="F23" s="4"/>
      <c r="G23" s="2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77" t="s">
        <v>136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177" t="s">
        <v>136</v>
      </c>
      <c r="AI23" s="4"/>
      <c r="AJ23" s="4"/>
      <c r="AK23" s="4"/>
      <c r="AL23" s="4"/>
      <c r="AM23" s="94"/>
      <c r="AN23" s="94"/>
      <c r="AO23" s="94"/>
      <c r="AP23" s="94"/>
      <c r="AQ23" s="39">
        <f t="shared" si="3"/>
        <v>2</v>
      </c>
      <c r="AR23" s="3">
        <f>33*2</f>
        <v>66</v>
      </c>
      <c r="AS23" s="40">
        <f t="shared" si="1"/>
        <v>3.0303030303030304E-2</v>
      </c>
    </row>
    <row r="24" spans="1:45" ht="12.75" customHeight="1" x14ac:dyDescent="0.25">
      <c r="A24" s="150"/>
      <c r="B24" s="100" t="s">
        <v>53</v>
      </c>
      <c r="C24" s="38" t="s">
        <v>61</v>
      </c>
      <c r="D24" s="25"/>
      <c r="E24" s="4"/>
      <c r="F24" s="4"/>
      <c r="G24" s="27"/>
      <c r="H24" s="2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94"/>
      <c r="AN24" s="94"/>
      <c r="AO24" s="94"/>
      <c r="AP24" s="94"/>
      <c r="AQ24" s="39">
        <f t="shared" si="3"/>
        <v>0</v>
      </c>
      <c r="AR24" s="3">
        <f>33*1</f>
        <v>33</v>
      </c>
      <c r="AS24" s="40">
        <f t="shared" si="1"/>
        <v>0</v>
      </c>
    </row>
    <row r="25" spans="1:45" ht="12.75" customHeight="1" x14ac:dyDescent="0.25">
      <c r="A25" s="150"/>
      <c r="B25" s="101"/>
      <c r="C25" s="38" t="s">
        <v>62</v>
      </c>
      <c r="D25" s="25"/>
      <c r="E25" s="4"/>
      <c r="F25" s="4"/>
      <c r="G25" s="27"/>
      <c r="H25" s="2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94"/>
      <c r="AN25" s="94"/>
      <c r="AO25" s="94"/>
      <c r="AP25" s="94"/>
      <c r="AQ25" s="39">
        <f t="shared" si="3"/>
        <v>0</v>
      </c>
      <c r="AR25" s="3">
        <f t="shared" ref="AR25:AR32" si="4">33*1</f>
        <v>33</v>
      </c>
      <c r="AS25" s="40">
        <f t="shared" si="1"/>
        <v>0</v>
      </c>
    </row>
    <row r="26" spans="1:45" ht="12.75" customHeight="1" x14ac:dyDescent="0.25">
      <c r="A26" s="150"/>
      <c r="B26" s="102"/>
      <c r="C26" s="38" t="s">
        <v>63</v>
      </c>
      <c r="D26" s="25"/>
      <c r="E26" s="4"/>
      <c r="F26" s="4"/>
      <c r="G26" s="27"/>
      <c r="H26" s="2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94"/>
      <c r="AN26" s="94"/>
      <c r="AO26" s="94"/>
      <c r="AP26" s="94"/>
      <c r="AQ26" s="39">
        <f t="shared" si="3"/>
        <v>0</v>
      </c>
      <c r="AR26" s="3">
        <f t="shared" si="4"/>
        <v>33</v>
      </c>
      <c r="AS26" s="40">
        <f t="shared" si="1"/>
        <v>0</v>
      </c>
    </row>
    <row r="27" spans="1:45" ht="12.75" customHeight="1" x14ac:dyDescent="0.25">
      <c r="A27" s="150"/>
      <c r="B27" s="100" t="s">
        <v>54</v>
      </c>
      <c r="C27" s="38" t="s">
        <v>61</v>
      </c>
      <c r="D27" s="2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4"/>
      <c r="AM27" s="94"/>
      <c r="AN27" s="94"/>
      <c r="AO27" s="94"/>
      <c r="AP27" s="94"/>
      <c r="AQ27" s="39">
        <f t="shared" si="3"/>
        <v>0</v>
      </c>
      <c r="AR27" s="3">
        <f t="shared" si="4"/>
        <v>33</v>
      </c>
      <c r="AS27" s="40">
        <f t="shared" si="1"/>
        <v>0</v>
      </c>
    </row>
    <row r="28" spans="1:45" ht="12.75" customHeight="1" x14ac:dyDescent="0.25">
      <c r="A28" s="150"/>
      <c r="B28" s="101"/>
      <c r="C28" s="38" t="s">
        <v>62</v>
      </c>
      <c r="D28" s="2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4"/>
      <c r="AM28" s="94"/>
      <c r="AN28" s="94"/>
      <c r="AO28" s="94"/>
      <c r="AP28" s="94"/>
      <c r="AQ28" s="39">
        <f t="shared" si="3"/>
        <v>0</v>
      </c>
      <c r="AR28" s="3">
        <f t="shared" si="4"/>
        <v>33</v>
      </c>
      <c r="AS28" s="40">
        <f t="shared" si="1"/>
        <v>0</v>
      </c>
    </row>
    <row r="29" spans="1:45" ht="12.75" customHeight="1" x14ac:dyDescent="0.25">
      <c r="A29" s="150"/>
      <c r="B29" s="102"/>
      <c r="C29" s="38" t="s">
        <v>63</v>
      </c>
      <c r="D29" s="2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4"/>
      <c r="AM29" s="94"/>
      <c r="AN29" s="94"/>
      <c r="AO29" s="94"/>
      <c r="AP29" s="94"/>
      <c r="AQ29" s="39">
        <f t="shared" si="3"/>
        <v>0</v>
      </c>
      <c r="AR29" s="3">
        <f t="shared" si="4"/>
        <v>33</v>
      </c>
      <c r="AS29" s="40">
        <f t="shared" si="1"/>
        <v>0</v>
      </c>
    </row>
    <row r="30" spans="1:45" ht="12.75" customHeight="1" x14ac:dyDescent="0.25">
      <c r="A30" s="150"/>
      <c r="B30" s="100" t="s">
        <v>55</v>
      </c>
      <c r="C30" s="38" t="s">
        <v>61</v>
      </c>
      <c r="D30" s="2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4"/>
      <c r="AM30" s="94"/>
      <c r="AN30" s="94"/>
      <c r="AO30" s="94"/>
      <c r="AP30" s="94"/>
      <c r="AQ30" s="39">
        <f t="shared" si="3"/>
        <v>0</v>
      </c>
      <c r="AR30" s="3">
        <f t="shared" si="4"/>
        <v>33</v>
      </c>
      <c r="AS30" s="40">
        <f t="shared" si="1"/>
        <v>0</v>
      </c>
    </row>
    <row r="31" spans="1:45" ht="12.75" customHeight="1" x14ac:dyDescent="0.25">
      <c r="A31" s="150"/>
      <c r="B31" s="101"/>
      <c r="C31" s="38" t="s">
        <v>62</v>
      </c>
      <c r="D31" s="2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4"/>
      <c r="AM31" s="94"/>
      <c r="AN31" s="94"/>
      <c r="AO31" s="94"/>
      <c r="AP31" s="94"/>
      <c r="AQ31" s="39">
        <f t="shared" si="3"/>
        <v>0</v>
      </c>
      <c r="AR31" s="3">
        <f t="shared" si="4"/>
        <v>33</v>
      </c>
      <c r="AS31" s="40">
        <f t="shared" si="1"/>
        <v>0</v>
      </c>
    </row>
    <row r="32" spans="1:45" ht="12.75" customHeight="1" x14ac:dyDescent="0.25">
      <c r="A32" s="150"/>
      <c r="B32" s="102"/>
      <c r="C32" s="38" t="s">
        <v>63</v>
      </c>
      <c r="D32" s="2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4"/>
      <c r="AM32" s="94"/>
      <c r="AN32" s="94"/>
      <c r="AO32" s="94"/>
      <c r="AP32" s="94"/>
      <c r="AQ32" s="39">
        <f t="shared" si="3"/>
        <v>0</v>
      </c>
      <c r="AR32" s="3">
        <f t="shared" si="4"/>
        <v>33</v>
      </c>
      <c r="AS32" s="40">
        <f t="shared" si="1"/>
        <v>0</v>
      </c>
    </row>
    <row r="33" spans="1:45" ht="12.75" customHeight="1" x14ac:dyDescent="0.25">
      <c r="A33" s="150"/>
      <c r="B33" s="103" t="s">
        <v>75</v>
      </c>
      <c r="C33" s="38" t="s">
        <v>61</v>
      </c>
      <c r="D33" s="2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4"/>
      <c r="AM33" s="94"/>
      <c r="AN33" s="94"/>
      <c r="AO33" s="94"/>
      <c r="AP33" s="94"/>
      <c r="AQ33" s="39">
        <f t="shared" si="3"/>
        <v>0</v>
      </c>
      <c r="AR33" s="3">
        <f>33*3</f>
        <v>99</v>
      </c>
      <c r="AS33" s="40">
        <f t="shared" si="1"/>
        <v>0</v>
      </c>
    </row>
    <row r="34" spans="1:45" ht="12.75" customHeight="1" x14ac:dyDescent="0.25">
      <c r="A34" s="150"/>
      <c r="B34" s="103"/>
      <c r="C34" s="38" t="s">
        <v>62</v>
      </c>
      <c r="D34" s="2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4"/>
      <c r="AM34" s="94"/>
      <c r="AN34" s="94"/>
      <c r="AO34" s="94"/>
      <c r="AP34" s="94"/>
      <c r="AQ34" s="39">
        <f t="shared" si="3"/>
        <v>0</v>
      </c>
      <c r="AR34" s="3">
        <f>33*3</f>
        <v>99</v>
      </c>
      <c r="AS34" s="40">
        <f t="shared" si="1"/>
        <v>0</v>
      </c>
    </row>
    <row r="35" spans="1:45" ht="12.75" customHeight="1" x14ac:dyDescent="0.25">
      <c r="A35" s="150"/>
      <c r="B35" s="103"/>
      <c r="C35" s="38" t="s">
        <v>63</v>
      </c>
      <c r="D35" s="2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4"/>
      <c r="AM35" s="94"/>
      <c r="AN35" s="94"/>
      <c r="AO35" s="94"/>
      <c r="AP35" s="94"/>
      <c r="AQ35" s="39">
        <f t="shared" si="3"/>
        <v>0</v>
      </c>
      <c r="AR35" s="3">
        <f>33*3</f>
        <v>99</v>
      </c>
      <c r="AS35" s="40">
        <f t="shared" si="1"/>
        <v>0</v>
      </c>
    </row>
    <row r="36" spans="1:45" s="44" customFormat="1" ht="27" customHeight="1" x14ac:dyDescent="0.25">
      <c r="A36" s="126"/>
      <c r="B36" s="126"/>
      <c r="C36" s="126"/>
      <c r="D36" s="12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7"/>
      <c r="AN36" s="67"/>
      <c r="AO36" s="67"/>
      <c r="AP36" s="67"/>
      <c r="AQ36" s="67"/>
      <c r="AR36" s="67"/>
      <c r="AS36" s="67"/>
    </row>
    <row r="37" spans="1:45" s="2" customFormat="1" ht="111.75" customHeight="1" x14ac:dyDescent="0.25">
      <c r="A37" s="124" t="s">
        <v>14</v>
      </c>
      <c r="B37" s="124"/>
      <c r="C37" s="124"/>
      <c r="D37" s="124"/>
      <c r="E37" s="127" t="s">
        <v>40</v>
      </c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9"/>
      <c r="AQ37" s="106" t="s">
        <v>20</v>
      </c>
      <c r="AR37" s="106" t="s">
        <v>22</v>
      </c>
      <c r="AS37" s="119" t="s">
        <v>21</v>
      </c>
    </row>
    <row r="38" spans="1:45" s="2" customFormat="1" ht="21.75" customHeight="1" x14ac:dyDescent="0.25">
      <c r="A38" s="120" t="s">
        <v>0</v>
      </c>
      <c r="B38" s="121"/>
      <c r="C38" s="100" t="s">
        <v>64</v>
      </c>
      <c r="D38" s="23" t="s">
        <v>18</v>
      </c>
      <c r="E38" s="103" t="s">
        <v>1</v>
      </c>
      <c r="F38" s="103"/>
      <c r="G38" s="103"/>
      <c r="H38" s="103"/>
      <c r="I38" s="103" t="s">
        <v>2</v>
      </c>
      <c r="J38" s="103"/>
      <c r="K38" s="103"/>
      <c r="L38" s="103"/>
      <c r="M38" s="103" t="s">
        <v>3</v>
      </c>
      <c r="N38" s="103"/>
      <c r="O38" s="103"/>
      <c r="P38" s="103"/>
      <c r="Q38" s="103" t="s">
        <v>4</v>
      </c>
      <c r="R38" s="103"/>
      <c r="S38" s="103"/>
      <c r="T38" s="103"/>
      <c r="U38" s="103" t="s">
        <v>5</v>
      </c>
      <c r="V38" s="103"/>
      <c r="W38" s="103"/>
      <c r="X38" s="103" t="s">
        <v>6</v>
      </c>
      <c r="Y38" s="103"/>
      <c r="Z38" s="103"/>
      <c r="AA38" s="103"/>
      <c r="AB38" s="103" t="s">
        <v>7</v>
      </c>
      <c r="AC38" s="103"/>
      <c r="AD38" s="103"/>
      <c r="AE38" s="103" t="s">
        <v>8</v>
      </c>
      <c r="AF38" s="103"/>
      <c r="AG38" s="103"/>
      <c r="AH38" s="103"/>
      <c r="AI38" s="103"/>
      <c r="AJ38" s="103" t="s">
        <v>9</v>
      </c>
      <c r="AK38" s="103"/>
      <c r="AL38" s="103"/>
      <c r="AM38" s="185" t="s">
        <v>10</v>
      </c>
      <c r="AN38" s="185"/>
      <c r="AO38" s="185"/>
      <c r="AP38" s="185"/>
      <c r="AQ38" s="106"/>
      <c r="AR38" s="106"/>
      <c r="AS38" s="119"/>
    </row>
    <row r="39" spans="1:45" s="6" customFormat="1" ht="11.25" customHeight="1" x14ac:dyDescent="0.2">
      <c r="A39" s="122"/>
      <c r="B39" s="123"/>
      <c r="C39" s="102"/>
      <c r="D39" s="23" t="s">
        <v>19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186">
        <v>35</v>
      </c>
      <c r="AN39" s="186">
        <v>36</v>
      </c>
      <c r="AO39" s="186">
        <v>37</v>
      </c>
      <c r="AP39" s="186">
        <v>38</v>
      </c>
      <c r="AQ39" s="106"/>
      <c r="AR39" s="106"/>
      <c r="AS39" s="119"/>
    </row>
    <row r="40" spans="1:45" ht="12.75" customHeight="1" x14ac:dyDescent="0.25">
      <c r="A40" s="149" t="s">
        <v>25</v>
      </c>
      <c r="B40" s="100" t="s">
        <v>13</v>
      </c>
      <c r="C40" s="38" t="s">
        <v>78</v>
      </c>
      <c r="D40" s="45"/>
      <c r="E40" s="26"/>
      <c r="F40" s="42"/>
      <c r="G40" s="93" t="s">
        <v>136</v>
      </c>
      <c r="H40" s="42"/>
      <c r="I40" s="42"/>
      <c r="J40" s="42"/>
      <c r="K40" s="42"/>
      <c r="L40" s="181" t="s">
        <v>138</v>
      </c>
      <c r="M40" s="42"/>
      <c r="N40" s="42"/>
      <c r="O40" s="42"/>
      <c r="P40" s="181" t="s">
        <v>139</v>
      </c>
      <c r="Q40" s="26"/>
      <c r="R40" s="26"/>
      <c r="S40" s="181" t="s">
        <v>138</v>
      </c>
      <c r="T40" s="26"/>
      <c r="U40" s="26"/>
      <c r="V40" s="26"/>
      <c r="W40" s="26"/>
      <c r="X40" s="181" t="s">
        <v>139</v>
      </c>
      <c r="Y40" s="26"/>
      <c r="Z40" s="26"/>
      <c r="AA40" s="26"/>
      <c r="AB40" s="26"/>
      <c r="AC40" s="26"/>
      <c r="AD40" s="181" t="s">
        <v>138</v>
      </c>
      <c r="AE40" s="26"/>
      <c r="AF40" s="26"/>
      <c r="AG40" s="26"/>
      <c r="AH40" s="181" t="s">
        <v>139</v>
      </c>
      <c r="AI40" s="26"/>
      <c r="AJ40" s="26"/>
      <c r="AK40" s="93" t="s">
        <v>136</v>
      </c>
      <c r="AL40" s="26"/>
      <c r="AM40" s="188"/>
      <c r="AN40" s="188"/>
      <c r="AO40" s="188"/>
      <c r="AP40" s="188"/>
      <c r="AQ40" s="39">
        <f t="shared" ref="AQ40:AQ44" si="5">COUNTA(E40:AP40)</f>
        <v>8</v>
      </c>
      <c r="AR40" s="3">
        <f>34*5</f>
        <v>170</v>
      </c>
      <c r="AS40" s="40">
        <f>AQ40/AR40</f>
        <v>4.7058823529411764E-2</v>
      </c>
    </row>
    <row r="41" spans="1:45" x14ac:dyDescent="0.25">
      <c r="A41" s="150"/>
      <c r="B41" s="101"/>
      <c r="C41" s="38" t="s">
        <v>79</v>
      </c>
      <c r="D41" s="45"/>
      <c r="E41" s="26"/>
      <c r="F41" s="42"/>
      <c r="G41" s="93" t="s">
        <v>136</v>
      </c>
      <c r="H41" s="42"/>
      <c r="I41" s="42"/>
      <c r="J41" s="42"/>
      <c r="K41" s="42"/>
      <c r="L41" s="181" t="s">
        <v>138</v>
      </c>
      <c r="M41" s="42"/>
      <c r="N41" s="42"/>
      <c r="O41" s="42"/>
      <c r="P41" s="181" t="s">
        <v>139</v>
      </c>
      <c r="Q41" s="27"/>
      <c r="R41" s="26"/>
      <c r="S41" s="181" t="s">
        <v>138</v>
      </c>
      <c r="T41" s="26"/>
      <c r="U41" s="26"/>
      <c r="V41" s="26"/>
      <c r="W41" s="26"/>
      <c r="X41" s="181" t="s">
        <v>139</v>
      </c>
      <c r="Y41" s="26"/>
      <c r="Z41" s="26"/>
      <c r="AA41" s="26"/>
      <c r="AB41" s="26"/>
      <c r="AC41" s="26"/>
      <c r="AD41" s="181" t="s">
        <v>138</v>
      </c>
      <c r="AE41" s="26"/>
      <c r="AF41" s="26"/>
      <c r="AG41" s="26"/>
      <c r="AH41" s="181" t="s">
        <v>139</v>
      </c>
      <c r="AI41" s="26"/>
      <c r="AJ41" s="26"/>
      <c r="AK41" s="93" t="s">
        <v>136</v>
      </c>
      <c r="AL41" s="26"/>
      <c r="AM41" s="188"/>
      <c r="AN41" s="188"/>
      <c r="AO41" s="188"/>
      <c r="AP41" s="188"/>
      <c r="AQ41" s="39">
        <f t="shared" si="5"/>
        <v>8</v>
      </c>
      <c r="AR41" s="3">
        <f>34*5</f>
        <v>170</v>
      </c>
      <c r="AS41" s="40">
        <f t="shared" ref="AS41:AS57" si="6">AQ41/AR41</f>
        <v>4.7058823529411764E-2</v>
      </c>
    </row>
    <row r="42" spans="1:45" x14ac:dyDescent="0.25">
      <c r="A42" s="150"/>
      <c r="B42" s="100" t="s">
        <v>11</v>
      </c>
      <c r="C42" s="38" t="s">
        <v>78</v>
      </c>
      <c r="D42" s="45"/>
      <c r="E42" s="26"/>
      <c r="F42" s="42"/>
      <c r="G42" s="42"/>
      <c r="H42" s="93" t="s">
        <v>136</v>
      </c>
      <c r="I42" s="42"/>
      <c r="J42" s="42"/>
      <c r="K42" s="42"/>
      <c r="L42" s="181" t="s">
        <v>138</v>
      </c>
      <c r="M42" s="42"/>
      <c r="N42" s="42"/>
      <c r="O42" s="181" t="s">
        <v>139</v>
      </c>
      <c r="P42" s="42"/>
      <c r="Q42" s="26"/>
      <c r="R42" s="27"/>
      <c r="S42" s="181" t="s">
        <v>138</v>
      </c>
      <c r="T42" s="27"/>
      <c r="U42" s="26"/>
      <c r="V42" s="27"/>
      <c r="W42" s="27"/>
      <c r="X42" s="26"/>
      <c r="Y42" s="181" t="s">
        <v>139</v>
      </c>
      <c r="Z42" s="27"/>
      <c r="AA42" s="27"/>
      <c r="AB42" s="26"/>
      <c r="AC42" s="181" t="s">
        <v>138</v>
      </c>
      <c r="AD42" s="27"/>
      <c r="AF42" s="26"/>
      <c r="AG42" s="181" t="s">
        <v>139</v>
      </c>
      <c r="AH42" s="27"/>
      <c r="AI42" s="27"/>
      <c r="AJ42" s="26"/>
      <c r="AK42" s="93" t="s">
        <v>136</v>
      </c>
      <c r="AL42" s="27"/>
      <c r="AM42" s="188"/>
      <c r="AN42" s="188"/>
      <c r="AO42" s="188"/>
      <c r="AP42" s="188"/>
      <c r="AQ42" s="39">
        <f t="shared" si="5"/>
        <v>8</v>
      </c>
      <c r="AR42" s="3">
        <f t="shared" ref="AR42:AR45" si="7">34*4</f>
        <v>136</v>
      </c>
      <c r="AS42" s="40">
        <f t="shared" si="6"/>
        <v>5.8823529411764705E-2</v>
      </c>
    </row>
    <row r="43" spans="1:45" x14ac:dyDescent="0.25">
      <c r="A43" s="150"/>
      <c r="B43" s="101"/>
      <c r="C43" s="38" t="s">
        <v>79</v>
      </c>
      <c r="D43" s="45"/>
      <c r="E43" s="26"/>
      <c r="F43" s="27"/>
      <c r="G43" s="27"/>
      <c r="H43" s="93" t="s">
        <v>136</v>
      </c>
      <c r="I43" s="27"/>
      <c r="J43" s="27"/>
      <c r="K43" s="27"/>
      <c r="L43" s="181" t="s">
        <v>138</v>
      </c>
      <c r="M43" s="26"/>
      <c r="N43" s="27"/>
      <c r="O43" s="181" t="s">
        <v>139</v>
      </c>
      <c r="P43" s="27"/>
      <c r="Q43" s="26"/>
      <c r="R43" s="27"/>
      <c r="S43" s="181" t="s">
        <v>138</v>
      </c>
      <c r="T43" s="27"/>
      <c r="U43" s="26"/>
      <c r="V43" s="27"/>
      <c r="W43" s="27"/>
      <c r="X43" s="26"/>
      <c r="Y43" s="181" t="s">
        <v>139</v>
      </c>
      <c r="Z43" s="27"/>
      <c r="AA43" s="27"/>
      <c r="AB43" s="42"/>
      <c r="AC43" s="181" t="s">
        <v>138</v>
      </c>
      <c r="AD43" s="42"/>
      <c r="AF43" s="26"/>
      <c r="AG43" s="181" t="s">
        <v>139</v>
      </c>
      <c r="AH43" s="27"/>
      <c r="AI43" s="27"/>
      <c r="AJ43" s="26"/>
      <c r="AK43" s="93" t="s">
        <v>136</v>
      </c>
      <c r="AL43" s="27"/>
      <c r="AM43" s="188"/>
      <c r="AN43" s="188"/>
      <c r="AO43" s="188"/>
      <c r="AP43" s="188"/>
      <c r="AQ43" s="39">
        <f t="shared" si="5"/>
        <v>8</v>
      </c>
      <c r="AR43" s="3">
        <f t="shared" si="7"/>
        <v>136</v>
      </c>
      <c r="AS43" s="40">
        <f t="shared" si="6"/>
        <v>5.8823529411764705E-2</v>
      </c>
    </row>
    <row r="44" spans="1:45" x14ac:dyDescent="0.25">
      <c r="A44" s="150"/>
      <c r="B44" s="100" t="s">
        <v>16</v>
      </c>
      <c r="C44" s="38" t="s">
        <v>78</v>
      </c>
      <c r="D44" s="45"/>
      <c r="E44" s="26"/>
      <c r="F44" s="26"/>
      <c r="G44" s="93" t="s">
        <v>136</v>
      </c>
      <c r="H44" s="27"/>
      <c r="I44" s="44"/>
      <c r="J44" s="26"/>
      <c r="K44" s="181" t="s">
        <v>138</v>
      </c>
      <c r="L44" s="26"/>
      <c r="M44" s="26"/>
      <c r="N44" s="26"/>
      <c r="O44" s="181" t="s">
        <v>139</v>
      </c>
      <c r="P44" s="26"/>
      <c r="Q44" s="26"/>
      <c r="R44" s="27"/>
      <c r="S44" s="27"/>
      <c r="T44" s="181" t="s">
        <v>138</v>
      </c>
      <c r="U44" s="26"/>
      <c r="V44" s="27"/>
      <c r="W44" s="27"/>
      <c r="X44" s="181" t="s">
        <v>139</v>
      </c>
      <c r="Y44" s="27"/>
      <c r="Z44" s="27"/>
      <c r="AA44" s="27"/>
      <c r="AB44" s="27"/>
      <c r="AC44" s="27"/>
      <c r="AD44" s="181" t="s">
        <v>138</v>
      </c>
      <c r="AE44" s="26"/>
      <c r="AF44" s="26"/>
      <c r="AG44" s="26"/>
      <c r="AH44" s="181" t="s">
        <v>139</v>
      </c>
      <c r="AI44" s="42"/>
      <c r="AJ44" s="42"/>
      <c r="AK44" s="93" t="s">
        <v>136</v>
      </c>
      <c r="AL44" s="27"/>
      <c r="AM44" s="188"/>
      <c r="AN44" s="188"/>
      <c r="AO44" s="188"/>
      <c r="AP44" s="188"/>
      <c r="AQ44" s="39">
        <f t="shared" si="5"/>
        <v>8</v>
      </c>
      <c r="AR44" s="3">
        <f t="shared" si="7"/>
        <v>136</v>
      </c>
      <c r="AS44" s="40">
        <f t="shared" si="6"/>
        <v>5.8823529411764705E-2</v>
      </c>
    </row>
    <row r="45" spans="1:45" x14ac:dyDescent="0.25">
      <c r="A45" s="150"/>
      <c r="B45" s="101"/>
      <c r="C45" s="38" t="s">
        <v>79</v>
      </c>
      <c r="D45" s="45"/>
      <c r="E45" s="26"/>
      <c r="F45" s="27"/>
      <c r="G45" s="93" t="s">
        <v>136</v>
      </c>
      <c r="H45" s="44"/>
      <c r="I45" s="26"/>
      <c r="J45" s="27"/>
      <c r="K45" s="181" t="s">
        <v>138</v>
      </c>
      <c r="L45" s="27"/>
      <c r="M45" s="26"/>
      <c r="N45" s="27"/>
      <c r="O45" s="181" t="s">
        <v>139</v>
      </c>
      <c r="P45" s="27"/>
      <c r="Q45" s="26"/>
      <c r="R45" s="27"/>
      <c r="S45" s="27"/>
      <c r="T45" s="181" t="s">
        <v>138</v>
      </c>
      <c r="U45" s="26"/>
      <c r="V45" s="27"/>
      <c r="W45" s="27"/>
      <c r="X45" s="181" t="s">
        <v>139</v>
      </c>
      <c r="Y45" s="27"/>
      <c r="Z45" s="27"/>
      <c r="AA45" s="27"/>
      <c r="AB45" s="27"/>
      <c r="AC45" s="27"/>
      <c r="AD45" s="181" t="s">
        <v>138</v>
      </c>
      <c r="AE45" s="26"/>
      <c r="AF45" s="26"/>
      <c r="AG45" s="26"/>
      <c r="AH45" s="181" t="s">
        <v>139</v>
      </c>
      <c r="AI45" s="42"/>
      <c r="AJ45" s="42"/>
      <c r="AK45" s="93" t="s">
        <v>136</v>
      </c>
      <c r="AL45" s="27"/>
      <c r="AM45" s="188"/>
      <c r="AN45" s="188"/>
      <c r="AO45" s="188"/>
      <c r="AP45" s="188"/>
      <c r="AQ45" s="39">
        <f t="shared" ref="AQ45:AQ57" si="8">COUNTA(E45:AP45)</f>
        <v>8</v>
      </c>
      <c r="AR45" s="3">
        <f t="shared" si="7"/>
        <v>136</v>
      </c>
      <c r="AS45" s="40">
        <f t="shared" si="6"/>
        <v>5.8823529411764705E-2</v>
      </c>
    </row>
    <row r="46" spans="1:45" x14ac:dyDescent="0.25">
      <c r="A46" s="150"/>
      <c r="B46" s="100" t="s">
        <v>17</v>
      </c>
      <c r="C46" s="38" t="s">
        <v>78</v>
      </c>
      <c r="D46" s="45"/>
      <c r="E46" s="26"/>
      <c r="F46" s="27"/>
      <c r="G46" s="27"/>
      <c r="H46" s="93" t="s">
        <v>136</v>
      </c>
      <c r="I46" s="26"/>
      <c r="J46" s="27"/>
      <c r="K46" s="27"/>
      <c r="L46" s="181" t="s">
        <v>138</v>
      </c>
      <c r="M46" s="26"/>
      <c r="N46" s="27"/>
      <c r="O46" s="27"/>
      <c r="P46" s="27"/>
      <c r="Q46" s="27"/>
      <c r="R46" s="27"/>
      <c r="S46" s="27"/>
      <c r="T46" s="181" t="s">
        <v>138</v>
      </c>
      <c r="U46" s="26"/>
      <c r="V46" s="27"/>
      <c r="W46" s="27"/>
      <c r="X46" s="26"/>
      <c r="Y46" s="27"/>
      <c r="Z46" s="27"/>
      <c r="AA46" s="27"/>
      <c r="AB46" s="27"/>
      <c r="AC46" s="181" t="s">
        <v>138</v>
      </c>
      <c r="AD46" s="27"/>
      <c r="AF46" s="26"/>
      <c r="AG46" s="42"/>
      <c r="AH46" s="42"/>
      <c r="AI46" s="42"/>
      <c r="AJ46" s="42"/>
      <c r="AK46" s="27"/>
      <c r="AL46" s="93" t="s">
        <v>136</v>
      </c>
      <c r="AM46" s="188"/>
      <c r="AN46" s="188"/>
      <c r="AO46" s="188"/>
      <c r="AP46" s="188"/>
      <c r="AQ46" s="39">
        <f t="shared" si="8"/>
        <v>5</v>
      </c>
      <c r="AR46" s="3">
        <f t="shared" ref="AR46:AR49" si="9">34*2</f>
        <v>68</v>
      </c>
      <c r="AS46" s="40">
        <f t="shared" si="6"/>
        <v>7.3529411764705885E-2</v>
      </c>
    </row>
    <row r="47" spans="1:45" ht="12.75" customHeight="1" x14ac:dyDescent="0.25">
      <c r="A47" s="150"/>
      <c r="B47" s="101"/>
      <c r="C47" s="38" t="s">
        <v>79</v>
      </c>
      <c r="D47" s="45"/>
      <c r="E47" s="26"/>
      <c r="F47" s="27"/>
      <c r="G47" s="27"/>
      <c r="H47" s="93" t="s">
        <v>136</v>
      </c>
      <c r="I47" s="26"/>
      <c r="J47" s="27"/>
      <c r="K47" s="27"/>
      <c r="L47" s="181" t="s">
        <v>138</v>
      </c>
      <c r="M47" s="26"/>
      <c r="N47" s="27"/>
      <c r="O47" s="27"/>
      <c r="P47" s="27"/>
      <c r="Q47" s="26"/>
      <c r="R47" s="27"/>
      <c r="S47" s="27"/>
      <c r="T47" s="181" t="s">
        <v>138</v>
      </c>
      <c r="U47" s="26"/>
      <c r="V47" s="27"/>
      <c r="W47" s="27"/>
      <c r="X47" s="26"/>
      <c r="Y47" s="27"/>
      <c r="Z47" s="27"/>
      <c r="AA47" s="27"/>
      <c r="AB47" s="26"/>
      <c r="AC47" s="181" t="s">
        <v>138</v>
      </c>
      <c r="AD47" s="42"/>
      <c r="AF47" s="26"/>
      <c r="AG47" s="27"/>
      <c r="AH47" s="27"/>
      <c r="AI47" s="42"/>
      <c r="AJ47" s="26"/>
      <c r="AK47" s="27"/>
      <c r="AL47" s="93" t="s">
        <v>136</v>
      </c>
      <c r="AM47" s="188"/>
      <c r="AN47" s="188"/>
      <c r="AO47" s="188"/>
      <c r="AP47" s="188"/>
      <c r="AQ47" s="39">
        <f t="shared" si="8"/>
        <v>5</v>
      </c>
      <c r="AR47" s="3">
        <f t="shared" si="9"/>
        <v>68</v>
      </c>
      <c r="AS47" s="40">
        <f t="shared" si="6"/>
        <v>7.3529411764705885E-2</v>
      </c>
    </row>
    <row r="48" spans="1:45" ht="12.75" customHeight="1" x14ac:dyDescent="0.25">
      <c r="A48" s="150"/>
      <c r="B48" s="166" t="s">
        <v>77</v>
      </c>
      <c r="C48" s="38" t="s">
        <v>78</v>
      </c>
      <c r="D48" s="45"/>
      <c r="E48" s="26"/>
      <c r="F48" s="27"/>
      <c r="G48" s="27"/>
      <c r="H48" s="27"/>
      <c r="I48" s="26"/>
      <c r="J48" s="27"/>
      <c r="K48" s="27"/>
      <c r="L48" s="27"/>
      <c r="M48" s="26"/>
      <c r="N48" s="27"/>
      <c r="O48" s="27"/>
      <c r="P48" s="27"/>
      <c r="Q48" s="26"/>
      <c r="R48" s="27"/>
      <c r="S48" s="181" t="s">
        <v>138</v>
      </c>
      <c r="T48" s="27"/>
      <c r="U48" s="26"/>
      <c r="V48" s="27"/>
      <c r="W48" s="27"/>
      <c r="X48" s="26"/>
      <c r="Y48" s="27"/>
      <c r="Z48" s="27"/>
      <c r="AA48" s="27"/>
      <c r="AB48" s="26"/>
      <c r="AC48" s="27"/>
      <c r="AD48" s="42"/>
      <c r="AE48" s="26"/>
      <c r="AF48" s="26"/>
      <c r="AG48" s="27"/>
      <c r="AH48" s="27"/>
      <c r="AI48" s="42"/>
      <c r="AJ48" s="26"/>
      <c r="AK48" s="27"/>
      <c r="AL48" s="93" t="s">
        <v>136</v>
      </c>
      <c r="AM48" s="188"/>
      <c r="AN48" s="188"/>
      <c r="AO48" s="188"/>
      <c r="AP48" s="188"/>
      <c r="AQ48" s="39">
        <f t="shared" si="8"/>
        <v>2</v>
      </c>
      <c r="AR48" s="3">
        <f t="shared" si="9"/>
        <v>68</v>
      </c>
      <c r="AS48" s="40">
        <f t="shared" si="6"/>
        <v>2.9411764705882353E-2</v>
      </c>
    </row>
    <row r="49" spans="1:45" ht="12.75" customHeight="1" x14ac:dyDescent="0.25">
      <c r="A49" s="150"/>
      <c r="B49" s="167"/>
      <c r="C49" s="38" t="s">
        <v>79</v>
      </c>
      <c r="D49" s="45"/>
      <c r="E49" s="26"/>
      <c r="F49" s="27"/>
      <c r="G49" s="27"/>
      <c r="H49" s="27"/>
      <c r="I49" s="26"/>
      <c r="J49" s="27"/>
      <c r="K49" s="27"/>
      <c r="L49" s="27"/>
      <c r="M49" s="26"/>
      <c r="N49" s="27"/>
      <c r="O49" s="27"/>
      <c r="P49" s="27"/>
      <c r="Q49" s="26"/>
      <c r="R49" s="27"/>
      <c r="S49" s="181" t="s">
        <v>138</v>
      </c>
      <c r="T49" s="27"/>
      <c r="U49" s="26"/>
      <c r="V49" s="27"/>
      <c r="W49" s="27"/>
      <c r="X49" s="26"/>
      <c r="Y49" s="27"/>
      <c r="Z49" s="27"/>
      <c r="AA49" s="27"/>
      <c r="AB49" s="26"/>
      <c r="AC49" s="27"/>
      <c r="AD49" s="42"/>
      <c r="AE49" s="26"/>
      <c r="AF49" s="26"/>
      <c r="AG49" s="27"/>
      <c r="AH49" s="27"/>
      <c r="AI49" s="42"/>
      <c r="AJ49" s="26"/>
      <c r="AK49" s="27"/>
      <c r="AL49" s="93" t="s">
        <v>136</v>
      </c>
      <c r="AM49" s="188"/>
      <c r="AN49" s="188"/>
      <c r="AO49" s="188"/>
      <c r="AP49" s="188"/>
      <c r="AQ49" s="39">
        <f t="shared" si="8"/>
        <v>2</v>
      </c>
      <c r="AR49" s="3">
        <f t="shared" si="9"/>
        <v>68</v>
      </c>
      <c r="AS49" s="40">
        <f t="shared" si="6"/>
        <v>2.9411764705882353E-2</v>
      </c>
    </row>
    <row r="50" spans="1:45" ht="12.75" customHeight="1" x14ac:dyDescent="0.25">
      <c r="A50" s="150"/>
      <c r="B50" s="100" t="s">
        <v>53</v>
      </c>
      <c r="C50" s="38" t="s">
        <v>78</v>
      </c>
      <c r="D50" s="45"/>
      <c r="E50" s="26"/>
      <c r="F50" s="27"/>
      <c r="G50" s="27"/>
      <c r="H50" s="27"/>
      <c r="I50" s="26"/>
      <c r="J50" s="27"/>
      <c r="K50" s="27"/>
      <c r="L50" s="27"/>
      <c r="M50" s="26"/>
      <c r="N50" s="27"/>
      <c r="O50" s="27"/>
      <c r="P50" s="27"/>
      <c r="Q50" s="26"/>
      <c r="R50" s="27"/>
      <c r="S50" s="27"/>
      <c r="T50" s="27"/>
      <c r="U50" s="26"/>
      <c r="V50" s="27"/>
      <c r="W50" s="27"/>
      <c r="X50" s="26"/>
      <c r="Y50" s="27"/>
      <c r="Z50" s="27"/>
      <c r="AA50" s="42"/>
      <c r="AB50" s="26"/>
      <c r="AC50" s="27"/>
      <c r="AD50" s="27"/>
      <c r="AE50" s="26"/>
      <c r="AF50" s="26"/>
      <c r="AG50" s="27"/>
      <c r="AH50" s="27"/>
      <c r="AI50" s="27"/>
      <c r="AJ50" s="42"/>
      <c r="AK50" s="27"/>
      <c r="AL50" s="27"/>
      <c r="AM50" s="188"/>
      <c r="AN50" s="188"/>
      <c r="AO50" s="188"/>
      <c r="AP50" s="188"/>
      <c r="AQ50" s="39">
        <f t="shared" si="8"/>
        <v>0</v>
      </c>
      <c r="AR50" s="3">
        <f>34*1</f>
        <v>34</v>
      </c>
      <c r="AS50" s="40">
        <f t="shared" si="6"/>
        <v>0</v>
      </c>
    </row>
    <row r="51" spans="1:45" x14ac:dyDescent="0.25">
      <c r="A51" s="150"/>
      <c r="B51" s="101"/>
      <c r="C51" s="38" t="s">
        <v>79</v>
      </c>
      <c r="D51" s="2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188"/>
      <c r="AN51" s="188"/>
      <c r="AO51" s="188"/>
      <c r="AP51" s="188"/>
      <c r="AQ51" s="39">
        <f t="shared" si="8"/>
        <v>0</v>
      </c>
      <c r="AR51" s="3">
        <f t="shared" ref="AR51:AR55" si="10">34*1</f>
        <v>34</v>
      </c>
      <c r="AS51" s="40">
        <f t="shared" si="6"/>
        <v>0</v>
      </c>
    </row>
    <row r="52" spans="1:45" s="2" customFormat="1" ht="16.5" customHeight="1" x14ac:dyDescent="0.25">
      <c r="A52" s="150"/>
      <c r="B52" s="100" t="s">
        <v>54</v>
      </c>
      <c r="C52" s="38" t="s">
        <v>78</v>
      </c>
      <c r="D52" s="41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189"/>
      <c r="AN52" s="189"/>
      <c r="AO52" s="189"/>
      <c r="AP52" s="189"/>
      <c r="AQ52" s="39">
        <f t="shared" si="8"/>
        <v>0</v>
      </c>
      <c r="AR52" s="3">
        <f t="shared" si="10"/>
        <v>34</v>
      </c>
      <c r="AS52" s="40">
        <f t="shared" si="6"/>
        <v>0</v>
      </c>
    </row>
    <row r="53" spans="1:45" s="6" customFormat="1" ht="11.25" customHeight="1" x14ac:dyDescent="0.25">
      <c r="A53" s="150"/>
      <c r="B53" s="101"/>
      <c r="C53" s="38" t="s">
        <v>79</v>
      </c>
      <c r="D53" s="4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86"/>
      <c r="AN53" s="186"/>
      <c r="AO53" s="186"/>
      <c r="AP53" s="186"/>
      <c r="AQ53" s="39">
        <f t="shared" si="8"/>
        <v>0</v>
      </c>
      <c r="AR53" s="3">
        <f t="shared" si="10"/>
        <v>34</v>
      </c>
      <c r="AS53" s="40">
        <f t="shared" si="6"/>
        <v>0</v>
      </c>
    </row>
    <row r="54" spans="1:45" x14ac:dyDescent="0.25">
      <c r="A54" s="150"/>
      <c r="B54" s="100" t="s">
        <v>55</v>
      </c>
      <c r="C54" s="38" t="s">
        <v>78</v>
      </c>
      <c r="D54" s="45"/>
      <c r="E54" s="26"/>
      <c r="F54" s="26"/>
      <c r="G54" s="26"/>
      <c r="H54" s="27"/>
      <c r="I54" s="44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188"/>
      <c r="AN54" s="188"/>
      <c r="AO54" s="188"/>
      <c r="AP54" s="188"/>
      <c r="AQ54" s="39">
        <f t="shared" si="8"/>
        <v>0</v>
      </c>
      <c r="AR54" s="3">
        <f t="shared" si="10"/>
        <v>34</v>
      </c>
      <c r="AS54" s="40">
        <f t="shared" si="6"/>
        <v>0</v>
      </c>
    </row>
    <row r="55" spans="1:45" x14ac:dyDescent="0.25">
      <c r="A55" s="150"/>
      <c r="B55" s="101"/>
      <c r="C55" s="38" t="s">
        <v>79</v>
      </c>
      <c r="D55" s="45"/>
      <c r="E55" s="26"/>
      <c r="F55" s="27"/>
      <c r="G55" s="27"/>
      <c r="H55" s="44"/>
      <c r="I55" s="26"/>
      <c r="J55" s="27"/>
      <c r="K55" s="27"/>
      <c r="L55" s="27"/>
      <c r="M55" s="26"/>
      <c r="N55" s="27"/>
      <c r="O55" s="27"/>
      <c r="P55" s="27"/>
      <c r="Q55" s="26"/>
      <c r="R55" s="27"/>
      <c r="S55" s="27"/>
      <c r="T55" s="27"/>
      <c r="U55" s="26"/>
      <c r="V55" s="27"/>
      <c r="W55" s="27"/>
      <c r="X55" s="26"/>
      <c r="Y55" s="27"/>
      <c r="Z55" s="27"/>
      <c r="AA55" s="27"/>
      <c r="AB55" s="26"/>
      <c r="AC55" s="27"/>
      <c r="AD55" s="27"/>
      <c r="AE55" s="26"/>
      <c r="AF55" s="26"/>
      <c r="AG55" s="27"/>
      <c r="AH55" s="27"/>
      <c r="AI55" s="27"/>
      <c r="AJ55" s="26"/>
      <c r="AK55" s="27"/>
      <c r="AL55" s="27"/>
      <c r="AM55" s="188"/>
      <c r="AN55" s="188"/>
      <c r="AO55" s="188"/>
      <c r="AP55" s="188"/>
      <c r="AQ55" s="39">
        <f t="shared" si="8"/>
        <v>0</v>
      </c>
      <c r="AR55" s="3">
        <f t="shared" si="10"/>
        <v>34</v>
      </c>
      <c r="AS55" s="40">
        <f t="shared" si="6"/>
        <v>0</v>
      </c>
    </row>
    <row r="56" spans="1:45" x14ac:dyDescent="0.25">
      <c r="A56" s="150"/>
      <c r="B56" s="103" t="s">
        <v>75</v>
      </c>
      <c r="C56" s="38" t="s">
        <v>78</v>
      </c>
      <c r="D56" s="45"/>
      <c r="E56" s="26"/>
      <c r="F56" s="27"/>
      <c r="G56" s="27"/>
      <c r="H56" s="44"/>
      <c r="I56" s="27"/>
      <c r="J56" s="27"/>
      <c r="K56" s="27"/>
      <c r="L56" s="27"/>
      <c r="M56" s="26"/>
      <c r="N56" s="27"/>
      <c r="O56" s="27"/>
      <c r="P56" s="27"/>
      <c r="Q56" s="26"/>
      <c r="R56" s="27"/>
      <c r="S56" s="27"/>
      <c r="T56" s="27"/>
      <c r="U56" s="26"/>
      <c r="V56" s="27"/>
      <c r="W56" s="27"/>
      <c r="X56" s="26"/>
      <c r="Y56" s="27"/>
      <c r="Z56" s="27"/>
      <c r="AA56" s="27"/>
      <c r="AB56" s="42"/>
      <c r="AC56" s="42"/>
      <c r="AD56" s="42"/>
      <c r="AE56" s="26"/>
      <c r="AF56" s="26"/>
      <c r="AG56" s="27"/>
      <c r="AH56" s="27"/>
      <c r="AI56" s="27"/>
      <c r="AJ56" s="26"/>
      <c r="AK56" s="27"/>
      <c r="AL56" s="27"/>
      <c r="AM56" s="188"/>
      <c r="AN56" s="188"/>
      <c r="AO56" s="188"/>
      <c r="AP56" s="188"/>
      <c r="AQ56" s="39">
        <f t="shared" si="8"/>
        <v>0</v>
      </c>
      <c r="AR56" s="3">
        <f>34*2</f>
        <v>68</v>
      </c>
      <c r="AS56" s="40">
        <f t="shared" si="6"/>
        <v>0</v>
      </c>
    </row>
    <row r="57" spans="1:45" ht="12.75" customHeight="1" x14ac:dyDescent="0.25">
      <c r="A57" s="150"/>
      <c r="B57" s="103"/>
      <c r="C57" s="38" t="s">
        <v>79</v>
      </c>
      <c r="D57" s="45"/>
      <c r="E57" s="26"/>
      <c r="F57" s="27"/>
      <c r="G57" s="27"/>
      <c r="H57" s="27"/>
      <c r="I57" s="26"/>
      <c r="J57" s="27"/>
      <c r="K57" s="27"/>
      <c r="L57" s="27"/>
      <c r="M57" s="26"/>
      <c r="N57" s="27"/>
      <c r="O57" s="27"/>
      <c r="P57" s="27"/>
      <c r="Q57" s="26"/>
      <c r="R57" s="27"/>
      <c r="S57" s="27"/>
      <c r="T57" s="27"/>
      <c r="U57" s="26"/>
      <c r="V57" s="27"/>
      <c r="W57" s="27"/>
      <c r="X57" s="26"/>
      <c r="Y57" s="27"/>
      <c r="Z57" s="27"/>
      <c r="AA57" s="27"/>
      <c r="AB57" s="27"/>
      <c r="AC57" s="27"/>
      <c r="AD57" s="26"/>
      <c r="AE57" s="26"/>
      <c r="AF57" s="26"/>
      <c r="AG57" s="26"/>
      <c r="AH57" s="42"/>
      <c r="AI57" s="42"/>
      <c r="AJ57" s="42"/>
      <c r="AK57" s="27"/>
      <c r="AL57" s="27"/>
      <c r="AM57" s="188"/>
      <c r="AN57" s="188"/>
      <c r="AO57" s="188"/>
      <c r="AP57" s="188"/>
      <c r="AQ57" s="39">
        <f t="shared" si="8"/>
        <v>0</v>
      </c>
      <c r="AR57" s="3">
        <f>34*2</f>
        <v>68</v>
      </c>
      <c r="AS57" s="40">
        <f t="shared" si="6"/>
        <v>0</v>
      </c>
    </row>
    <row r="58" spans="1:45" s="44" customFormat="1" ht="27" customHeight="1" x14ac:dyDescent="0.25">
      <c r="A58" s="67"/>
      <c r="B58" s="68"/>
      <c r="C58" s="68"/>
      <c r="D58" s="68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7"/>
      <c r="AN58" s="67"/>
      <c r="AO58" s="67"/>
      <c r="AP58" s="67"/>
      <c r="AQ58" s="67"/>
      <c r="AR58" s="67"/>
      <c r="AS58" s="67"/>
    </row>
    <row r="59" spans="1:45" s="44" customFormat="1" ht="114" customHeight="1" x14ac:dyDescent="0.25">
      <c r="A59" s="144" t="s">
        <v>23</v>
      </c>
      <c r="B59" s="144"/>
      <c r="C59" s="144"/>
      <c r="D59" s="144"/>
      <c r="E59" s="127" t="s">
        <v>40</v>
      </c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9"/>
      <c r="AQ59" s="106" t="s">
        <v>20</v>
      </c>
      <c r="AR59" s="106" t="s">
        <v>22</v>
      </c>
      <c r="AS59" s="119" t="s">
        <v>21</v>
      </c>
    </row>
    <row r="60" spans="1:45" s="2" customFormat="1" x14ac:dyDescent="0.25">
      <c r="A60" s="120" t="s">
        <v>0</v>
      </c>
      <c r="B60" s="121"/>
      <c r="C60" s="100" t="s">
        <v>64</v>
      </c>
      <c r="D60" s="23" t="s">
        <v>18</v>
      </c>
      <c r="E60" s="103" t="s">
        <v>1</v>
      </c>
      <c r="F60" s="103"/>
      <c r="G60" s="103"/>
      <c r="H60" s="103"/>
      <c r="I60" s="103" t="s">
        <v>2</v>
      </c>
      <c r="J60" s="103"/>
      <c r="K60" s="103"/>
      <c r="L60" s="103"/>
      <c r="M60" s="103" t="s">
        <v>3</v>
      </c>
      <c r="N60" s="103"/>
      <c r="O60" s="103"/>
      <c r="P60" s="103"/>
      <c r="Q60" s="103" t="s">
        <v>4</v>
      </c>
      <c r="R60" s="103"/>
      <c r="S60" s="103"/>
      <c r="T60" s="103"/>
      <c r="U60" s="103" t="s">
        <v>5</v>
      </c>
      <c r="V60" s="103"/>
      <c r="W60" s="103"/>
      <c r="X60" s="103" t="s">
        <v>6</v>
      </c>
      <c r="Y60" s="103"/>
      <c r="Z60" s="103"/>
      <c r="AA60" s="103"/>
      <c r="AB60" s="103" t="s">
        <v>7</v>
      </c>
      <c r="AC60" s="103"/>
      <c r="AD60" s="103"/>
      <c r="AE60" s="103" t="s">
        <v>8</v>
      </c>
      <c r="AF60" s="103"/>
      <c r="AG60" s="103"/>
      <c r="AH60" s="103"/>
      <c r="AI60" s="103"/>
      <c r="AJ60" s="103" t="s">
        <v>9</v>
      </c>
      <c r="AK60" s="103"/>
      <c r="AL60" s="103"/>
      <c r="AM60" s="185" t="s">
        <v>10</v>
      </c>
      <c r="AN60" s="185"/>
      <c r="AO60" s="185"/>
      <c r="AP60" s="185"/>
      <c r="AQ60" s="106"/>
      <c r="AR60" s="106"/>
      <c r="AS60" s="119"/>
    </row>
    <row r="61" spans="1:45" s="2" customFormat="1" ht="16.5" customHeight="1" x14ac:dyDescent="0.25">
      <c r="A61" s="122"/>
      <c r="B61" s="123"/>
      <c r="C61" s="102"/>
      <c r="D61" s="23" t="s">
        <v>19</v>
      </c>
      <c r="E61" s="5">
        <v>1</v>
      </c>
      <c r="F61" s="5">
        <v>2</v>
      </c>
      <c r="G61" s="5">
        <v>3</v>
      </c>
      <c r="H61" s="5">
        <v>4</v>
      </c>
      <c r="I61" s="5">
        <v>5</v>
      </c>
      <c r="J61" s="5">
        <v>6</v>
      </c>
      <c r="K61" s="5">
        <v>7</v>
      </c>
      <c r="L61" s="5">
        <v>8</v>
      </c>
      <c r="M61" s="5">
        <v>9</v>
      </c>
      <c r="N61" s="5">
        <v>10</v>
      </c>
      <c r="O61" s="5">
        <v>11</v>
      </c>
      <c r="P61" s="5">
        <v>12</v>
      </c>
      <c r="Q61" s="5">
        <v>13</v>
      </c>
      <c r="R61" s="5">
        <v>14</v>
      </c>
      <c r="S61" s="5">
        <v>15</v>
      </c>
      <c r="T61" s="5">
        <v>16</v>
      </c>
      <c r="U61" s="5">
        <v>17</v>
      </c>
      <c r="V61" s="5">
        <v>18</v>
      </c>
      <c r="W61" s="5">
        <v>19</v>
      </c>
      <c r="X61" s="5">
        <v>20</v>
      </c>
      <c r="Y61" s="5">
        <v>21</v>
      </c>
      <c r="Z61" s="5">
        <v>22</v>
      </c>
      <c r="AA61" s="5">
        <v>23</v>
      </c>
      <c r="AB61" s="5">
        <v>24</v>
      </c>
      <c r="AC61" s="5">
        <v>25</v>
      </c>
      <c r="AD61" s="5">
        <v>26</v>
      </c>
      <c r="AE61" s="5">
        <v>27</v>
      </c>
      <c r="AF61" s="5">
        <v>28</v>
      </c>
      <c r="AG61" s="5">
        <v>29</v>
      </c>
      <c r="AH61" s="5">
        <v>30</v>
      </c>
      <c r="AI61" s="5">
        <v>31</v>
      </c>
      <c r="AJ61" s="5">
        <v>32</v>
      </c>
      <c r="AK61" s="5">
        <v>33</v>
      </c>
      <c r="AL61" s="5">
        <v>34</v>
      </c>
      <c r="AM61" s="186">
        <v>35</v>
      </c>
      <c r="AN61" s="186">
        <v>36</v>
      </c>
      <c r="AO61" s="186">
        <v>37</v>
      </c>
      <c r="AP61" s="186">
        <v>38</v>
      </c>
      <c r="AQ61" s="106"/>
      <c r="AR61" s="106"/>
      <c r="AS61" s="119"/>
    </row>
    <row r="62" spans="1:45" s="6" customFormat="1" ht="11.25" customHeight="1" x14ac:dyDescent="0.25">
      <c r="A62" s="149" t="s">
        <v>25</v>
      </c>
      <c r="B62" s="100" t="s">
        <v>13</v>
      </c>
      <c r="C62" s="38" t="s">
        <v>80</v>
      </c>
      <c r="D62" s="45"/>
      <c r="E62" s="26"/>
      <c r="F62" s="42"/>
      <c r="G62" s="93" t="s">
        <v>136</v>
      </c>
      <c r="H62" s="42"/>
      <c r="I62" s="42"/>
      <c r="J62" s="42"/>
      <c r="K62" s="42"/>
      <c r="L62" s="181" t="s">
        <v>138</v>
      </c>
      <c r="M62" s="42"/>
      <c r="N62" s="42"/>
      <c r="O62" s="42"/>
      <c r="P62" s="181" t="s">
        <v>139</v>
      </c>
      <c r="Q62" s="26"/>
      <c r="R62" s="26"/>
      <c r="S62" s="181" t="s">
        <v>138</v>
      </c>
      <c r="T62" s="26"/>
      <c r="U62" s="26"/>
      <c r="V62" s="26"/>
      <c r="W62" s="26"/>
      <c r="X62" s="26"/>
      <c r="Y62" s="181" t="s">
        <v>139</v>
      </c>
      <c r="Z62" s="26"/>
      <c r="AA62" s="26"/>
      <c r="AB62" s="26"/>
      <c r="AC62" s="26"/>
      <c r="AD62" s="181" t="s">
        <v>138</v>
      </c>
      <c r="AE62" s="26"/>
      <c r="AF62" s="26"/>
      <c r="AG62" s="26"/>
      <c r="AH62" s="181" t="s">
        <v>139</v>
      </c>
      <c r="AI62" s="26"/>
      <c r="AJ62" s="26"/>
      <c r="AK62" s="93" t="s">
        <v>136</v>
      </c>
      <c r="AL62" s="26"/>
      <c r="AM62" s="188"/>
      <c r="AN62" s="188"/>
      <c r="AO62" s="188"/>
      <c r="AP62" s="188"/>
      <c r="AQ62" s="39">
        <f t="shared" ref="AQ62:AQ68" si="11">COUNTA(E62:AP62)</f>
        <v>8</v>
      </c>
      <c r="AR62" s="3">
        <f>34*5</f>
        <v>170</v>
      </c>
      <c r="AS62" s="40">
        <f>AQ62/AR62</f>
        <v>4.7058823529411764E-2</v>
      </c>
    </row>
    <row r="63" spans="1:45" s="6" customFormat="1" ht="15" customHeight="1" x14ac:dyDescent="0.25">
      <c r="A63" s="150"/>
      <c r="B63" s="101"/>
      <c r="C63" s="38" t="s">
        <v>81</v>
      </c>
      <c r="D63" s="45"/>
      <c r="E63" s="26"/>
      <c r="F63" s="42"/>
      <c r="G63" s="93" t="s">
        <v>136</v>
      </c>
      <c r="H63" s="42"/>
      <c r="I63" s="42"/>
      <c r="J63" s="42"/>
      <c r="K63" s="42"/>
      <c r="L63" s="181" t="s">
        <v>138</v>
      </c>
      <c r="M63" s="42"/>
      <c r="N63" s="42"/>
      <c r="O63" s="42"/>
      <c r="P63" s="181" t="s">
        <v>139</v>
      </c>
      <c r="Q63" s="27"/>
      <c r="R63" s="26"/>
      <c r="S63" s="181" t="s">
        <v>138</v>
      </c>
      <c r="T63" s="26"/>
      <c r="U63" s="26"/>
      <c r="V63" s="26"/>
      <c r="W63" s="26"/>
      <c r="X63" s="26"/>
      <c r="Y63" s="181" t="s">
        <v>139</v>
      </c>
      <c r="Z63" s="26"/>
      <c r="AA63" s="26"/>
      <c r="AB63" s="26"/>
      <c r="AC63" s="26"/>
      <c r="AD63" s="181" t="s">
        <v>138</v>
      </c>
      <c r="AE63" s="26"/>
      <c r="AF63" s="26"/>
      <c r="AG63" s="26"/>
      <c r="AH63" s="181" t="s">
        <v>139</v>
      </c>
      <c r="AI63" s="26"/>
      <c r="AJ63" s="26"/>
      <c r="AK63" s="93" t="s">
        <v>136</v>
      </c>
      <c r="AL63" s="26"/>
      <c r="AM63" s="188"/>
      <c r="AN63" s="188"/>
      <c r="AO63" s="188"/>
      <c r="AP63" s="188"/>
      <c r="AQ63" s="39">
        <f t="shared" si="11"/>
        <v>8</v>
      </c>
      <c r="AR63" s="3">
        <f>34*5</f>
        <v>170</v>
      </c>
      <c r="AS63" s="40">
        <f t="shared" ref="AS63:AS88" si="12">AQ63/AR63</f>
        <v>4.7058823529411764E-2</v>
      </c>
    </row>
    <row r="64" spans="1:45" s="6" customFormat="1" ht="12.75" customHeight="1" x14ac:dyDescent="0.25">
      <c r="A64" s="150"/>
      <c r="B64" s="102"/>
      <c r="C64" s="38" t="s">
        <v>82</v>
      </c>
      <c r="D64" s="45"/>
      <c r="E64" s="26"/>
      <c r="F64" s="42"/>
      <c r="G64" s="93" t="s">
        <v>136</v>
      </c>
      <c r="H64" s="42"/>
      <c r="I64" s="42"/>
      <c r="J64" s="42"/>
      <c r="K64" s="42"/>
      <c r="L64" s="181" t="s">
        <v>138</v>
      </c>
      <c r="M64" s="42"/>
      <c r="N64" s="42"/>
      <c r="O64" s="42"/>
      <c r="P64" s="181" t="s">
        <v>139</v>
      </c>
      <c r="Q64" s="26"/>
      <c r="R64" s="27"/>
      <c r="S64" s="181" t="s">
        <v>138</v>
      </c>
      <c r="T64" s="27"/>
      <c r="U64" s="26"/>
      <c r="V64" s="27"/>
      <c r="W64" s="27"/>
      <c r="X64" s="26"/>
      <c r="Y64" s="181" t="s">
        <v>139</v>
      </c>
      <c r="Z64" s="27"/>
      <c r="AA64" s="27"/>
      <c r="AB64" s="26"/>
      <c r="AC64" s="27"/>
      <c r="AD64" s="181" t="s">
        <v>138</v>
      </c>
      <c r="AE64" s="26"/>
      <c r="AF64" s="26"/>
      <c r="AG64" s="27"/>
      <c r="AH64" s="181" t="s">
        <v>139</v>
      </c>
      <c r="AI64" s="27"/>
      <c r="AJ64" s="26"/>
      <c r="AK64" s="93" t="s">
        <v>136</v>
      </c>
      <c r="AL64" s="27"/>
      <c r="AM64" s="188"/>
      <c r="AN64" s="188"/>
      <c r="AO64" s="188"/>
      <c r="AP64" s="188"/>
      <c r="AQ64" s="39">
        <f t="shared" si="11"/>
        <v>8</v>
      </c>
      <c r="AR64" s="3">
        <f>34*5</f>
        <v>170</v>
      </c>
      <c r="AS64" s="40">
        <f t="shared" si="12"/>
        <v>4.7058823529411764E-2</v>
      </c>
    </row>
    <row r="65" spans="1:45" s="6" customFormat="1" ht="15" customHeight="1" x14ac:dyDescent="0.25">
      <c r="A65" s="150"/>
      <c r="B65" s="100" t="s">
        <v>11</v>
      </c>
      <c r="C65" s="38" t="s">
        <v>80</v>
      </c>
      <c r="D65" s="45"/>
      <c r="E65" s="26"/>
      <c r="F65" s="42"/>
      <c r="G65" s="42"/>
      <c r="H65" s="93" t="s">
        <v>136</v>
      </c>
      <c r="I65" s="42"/>
      <c r="J65" s="42"/>
      <c r="K65" s="42"/>
      <c r="L65" s="181" t="s">
        <v>138</v>
      </c>
      <c r="M65" s="42"/>
      <c r="N65" s="42"/>
      <c r="O65" s="42"/>
      <c r="P65" s="181" t="s">
        <v>139</v>
      </c>
      <c r="Q65" s="26"/>
      <c r="R65" s="27"/>
      <c r="S65" s="27"/>
      <c r="T65" s="181" t="s">
        <v>138</v>
      </c>
      <c r="U65" s="26"/>
      <c r="V65" s="27"/>
      <c r="W65" s="27"/>
      <c r="X65" s="181" t="s">
        <v>139</v>
      </c>
      <c r="Y65" s="27"/>
      <c r="Z65" s="27"/>
      <c r="AA65" s="27"/>
      <c r="AB65" s="26"/>
      <c r="AC65" s="27"/>
      <c r="AD65" s="181" t="s">
        <v>138</v>
      </c>
      <c r="AE65" s="26"/>
      <c r="AF65" s="26"/>
      <c r="AG65" s="27"/>
      <c r="AH65" s="181" t="s">
        <v>139</v>
      </c>
      <c r="AI65" s="27"/>
      <c r="AJ65" s="26"/>
      <c r="AK65" s="27"/>
      <c r="AL65" s="93" t="s">
        <v>136</v>
      </c>
      <c r="AM65" s="188"/>
      <c r="AN65" s="188"/>
      <c r="AO65" s="188"/>
      <c r="AP65" s="188"/>
      <c r="AQ65" s="39">
        <f t="shared" si="11"/>
        <v>8</v>
      </c>
      <c r="AR65" s="3">
        <f t="shared" ref="AR65:AR70" si="13">34*4</f>
        <v>136</v>
      </c>
      <c r="AS65" s="40">
        <f t="shared" si="12"/>
        <v>5.8823529411764705E-2</v>
      </c>
    </row>
    <row r="66" spans="1:45" s="6" customFormat="1" ht="15" customHeight="1" x14ac:dyDescent="0.25">
      <c r="A66" s="150"/>
      <c r="B66" s="101"/>
      <c r="C66" s="38" t="s">
        <v>81</v>
      </c>
      <c r="D66" s="45"/>
      <c r="E66" s="26"/>
      <c r="F66" s="27"/>
      <c r="G66" s="27"/>
      <c r="H66" s="93" t="s">
        <v>136</v>
      </c>
      <c r="I66" s="27"/>
      <c r="J66" s="27"/>
      <c r="K66" s="27"/>
      <c r="L66" s="181" t="s">
        <v>138</v>
      </c>
      <c r="M66" s="26"/>
      <c r="N66" s="27"/>
      <c r="O66" s="27"/>
      <c r="P66" s="181" t="s">
        <v>139</v>
      </c>
      <c r="Q66" s="26"/>
      <c r="R66" s="27"/>
      <c r="S66" s="27"/>
      <c r="T66" s="181" t="s">
        <v>138</v>
      </c>
      <c r="U66" s="26"/>
      <c r="V66" s="27"/>
      <c r="W66" s="27"/>
      <c r="X66" s="181" t="s">
        <v>139</v>
      </c>
      <c r="Y66" s="27"/>
      <c r="Z66" s="27"/>
      <c r="AA66" s="27"/>
      <c r="AB66" s="42"/>
      <c r="AC66" s="42"/>
      <c r="AD66" s="181" t="s">
        <v>138</v>
      </c>
      <c r="AE66" s="26"/>
      <c r="AF66" s="26"/>
      <c r="AG66" s="27"/>
      <c r="AH66" s="181" t="s">
        <v>139</v>
      </c>
      <c r="AI66" s="27"/>
      <c r="AJ66" s="26"/>
      <c r="AK66" s="27"/>
      <c r="AL66" s="93" t="s">
        <v>136</v>
      </c>
      <c r="AM66" s="188"/>
      <c r="AN66" s="188"/>
      <c r="AO66" s="188"/>
      <c r="AP66" s="188"/>
      <c r="AQ66" s="39">
        <f t="shared" si="11"/>
        <v>8</v>
      </c>
      <c r="AR66" s="3">
        <f t="shared" si="13"/>
        <v>136</v>
      </c>
      <c r="AS66" s="40">
        <f t="shared" si="12"/>
        <v>5.8823529411764705E-2</v>
      </c>
    </row>
    <row r="67" spans="1:45" s="6" customFormat="1" ht="15" customHeight="1" x14ac:dyDescent="0.25">
      <c r="A67" s="150"/>
      <c r="B67" s="102"/>
      <c r="C67" s="38" t="s">
        <v>82</v>
      </c>
      <c r="D67" s="45"/>
      <c r="E67" s="26"/>
      <c r="F67" s="26"/>
      <c r="G67" s="27"/>
      <c r="H67" s="93" t="s">
        <v>136</v>
      </c>
      <c r="I67" s="26"/>
      <c r="J67" s="44"/>
      <c r="K67" s="26"/>
      <c r="L67" s="181" t="s">
        <v>138</v>
      </c>
      <c r="M67" s="26"/>
      <c r="N67" s="26"/>
      <c r="O67" s="26"/>
      <c r="P67" s="181" t="s">
        <v>139</v>
      </c>
      <c r="Q67" s="26"/>
      <c r="R67" s="27"/>
      <c r="S67" s="27"/>
      <c r="T67" s="181" t="s">
        <v>138</v>
      </c>
      <c r="U67" s="26"/>
      <c r="V67" s="27"/>
      <c r="W67" s="27"/>
      <c r="X67" s="181" t="s">
        <v>139</v>
      </c>
      <c r="Y67" s="27"/>
      <c r="Z67" s="27"/>
      <c r="AA67" s="27"/>
      <c r="AB67" s="27"/>
      <c r="AC67" s="27"/>
      <c r="AD67" s="181" t="s">
        <v>138</v>
      </c>
      <c r="AE67" s="26"/>
      <c r="AF67" s="26"/>
      <c r="AG67" s="26"/>
      <c r="AH67" s="181" t="s">
        <v>139</v>
      </c>
      <c r="AI67" s="42"/>
      <c r="AJ67" s="42"/>
      <c r="AK67" s="27"/>
      <c r="AL67" s="93" t="s">
        <v>136</v>
      </c>
      <c r="AM67" s="188"/>
      <c r="AN67" s="188"/>
      <c r="AO67" s="188"/>
      <c r="AP67" s="188"/>
      <c r="AQ67" s="39">
        <f t="shared" si="11"/>
        <v>8</v>
      </c>
      <c r="AR67" s="3">
        <f t="shared" si="13"/>
        <v>136</v>
      </c>
      <c r="AS67" s="40">
        <f t="shared" si="12"/>
        <v>5.8823529411764705E-2</v>
      </c>
    </row>
    <row r="68" spans="1:45" s="6" customFormat="1" x14ac:dyDescent="0.25">
      <c r="A68" s="150"/>
      <c r="B68" s="100" t="s">
        <v>16</v>
      </c>
      <c r="C68" s="38" t="s">
        <v>80</v>
      </c>
      <c r="D68" s="45"/>
      <c r="E68" s="26"/>
      <c r="F68" s="26"/>
      <c r="G68" s="93" t="s">
        <v>136</v>
      </c>
      <c r="H68" s="27"/>
      <c r="I68" s="44"/>
      <c r="J68" s="26"/>
      <c r="K68" s="181" t="s">
        <v>138</v>
      </c>
      <c r="L68" s="26"/>
      <c r="M68" s="26"/>
      <c r="N68" s="26"/>
      <c r="O68" s="181" t="s">
        <v>139</v>
      </c>
      <c r="P68" s="26"/>
      <c r="Q68" s="26"/>
      <c r="R68" s="27"/>
      <c r="S68" s="181" t="s">
        <v>138</v>
      </c>
      <c r="T68" s="27"/>
      <c r="U68" s="26"/>
      <c r="V68" s="27"/>
      <c r="W68" s="27"/>
      <c r="X68" s="26"/>
      <c r="Y68" s="181" t="s">
        <v>139</v>
      </c>
      <c r="Z68" s="27"/>
      <c r="AA68" s="27"/>
      <c r="AB68" s="27"/>
      <c r="AC68" s="181" t="s">
        <v>138</v>
      </c>
      <c r="AD68" s="26"/>
      <c r="AE68" s="26"/>
      <c r="AF68" s="26"/>
      <c r="AG68" s="181" t="s">
        <v>139</v>
      </c>
      <c r="AH68" s="42"/>
      <c r="AI68" s="42"/>
      <c r="AJ68" s="42"/>
      <c r="AK68" s="93" t="s">
        <v>136</v>
      </c>
      <c r="AL68" s="27"/>
      <c r="AM68" s="188"/>
      <c r="AN68" s="188"/>
      <c r="AO68" s="188"/>
      <c r="AP68" s="188"/>
      <c r="AQ68" s="39">
        <f t="shared" si="11"/>
        <v>8</v>
      </c>
      <c r="AR68" s="3">
        <f t="shared" si="13"/>
        <v>136</v>
      </c>
      <c r="AS68" s="40">
        <f t="shared" si="12"/>
        <v>5.8823529411764705E-2</v>
      </c>
    </row>
    <row r="69" spans="1:45" ht="12.75" customHeight="1" x14ac:dyDescent="0.25">
      <c r="A69" s="150"/>
      <c r="B69" s="101"/>
      <c r="C69" s="38" t="s">
        <v>81</v>
      </c>
      <c r="D69" s="45"/>
      <c r="E69" s="26"/>
      <c r="F69" s="27"/>
      <c r="G69" s="93" t="s">
        <v>136</v>
      </c>
      <c r="H69" s="44"/>
      <c r="I69" s="26"/>
      <c r="J69" s="27"/>
      <c r="K69" s="181" t="s">
        <v>138</v>
      </c>
      <c r="L69" s="27"/>
      <c r="M69" s="26"/>
      <c r="N69" s="27"/>
      <c r="O69" s="181" t="s">
        <v>139</v>
      </c>
      <c r="P69" s="27"/>
      <c r="Q69" s="26"/>
      <c r="R69" s="27"/>
      <c r="S69" s="181" t="s">
        <v>138</v>
      </c>
      <c r="T69" s="27"/>
      <c r="U69" s="26"/>
      <c r="V69" s="27"/>
      <c r="W69" s="27"/>
      <c r="X69" s="26"/>
      <c r="Y69" s="181" t="s">
        <v>139</v>
      </c>
      <c r="Z69" s="27"/>
      <c r="AA69" s="27"/>
      <c r="AB69" s="27"/>
      <c r="AC69" s="181" t="s">
        <v>138</v>
      </c>
      <c r="AD69" s="26"/>
      <c r="AE69" s="26"/>
      <c r="AF69" s="26"/>
      <c r="AG69" s="181" t="s">
        <v>139</v>
      </c>
      <c r="AH69" s="42"/>
      <c r="AI69" s="42"/>
      <c r="AJ69" s="42"/>
      <c r="AK69" s="93" t="s">
        <v>136</v>
      </c>
      <c r="AL69" s="27"/>
      <c r="AM69" s="188"/>
      <c r="AN69" s="188"/>
      <c r="AO69" s="188"/>
      <c r="AP69" s="188"/>
      <c r="AQ69" s="39">
        <f t="shared" ref="AQ69:AQ88" si="14">COUNTA(E69:AP69)</f>
        <v>8</v>
      </c>
      <c r="AR69" s="3">
        <f t="shared" si="13"/>
        <v>136</v>
      </c>
      <c r="AS69" s="40">
        <f t="shared" si="12"/>
        <v>5.8823529411764705E-2</v>
      </c>
    </row>
    <row r="70" spans="1:45" ht="12.75" customHeight="1" x14ac:dyDescent="0.25">
      <c r="A70" s="150"/>
      <c r="B70" s="102"/>
      <c r="C70" s="38" t="s">
        <v>82</v>
      </c>
      <c r="D70" s="45"/>
      <c r="E70" s="26"/>
      <c r="F70" s="27"/>
      <c r="G70" s="93" t="s">
        <v>136</v>
      </c>
      <c r="H70" s="27"/>
      <c r="I70" s="26"/>
      <c r="J70" s="27"/>
      <c r="K70" s="181" t="s">
        <v>138</v>
      </c>
      <c r="L70" s="27"/>
      <c r="M70" s="26"/>
      <c r="N70" s="27"/>
      <c r="O70" s="181" t="s">
        <v>139</v>
      </c>
      <c r="P70" s="27"/>
      <c r="Q70" s="26"/>
      <c r="R70" s="27"/>
      <c r="S70" s="181" t="s">
        <v>138</v>
      </c>
      <c r="T70" s="27"/>
      <c r="U70" s="26"/>
      <c r="V70" s="27"/>
      <c r="W70" s="27"/>
      <c r="X70" s="26"/>
      <c r="Y70" s="181" t="s">
        <v>139</v>
      </c>
      <c r="Z70" s="27"/>
      <c r="AA70" s="27"/>
      <c r="AB70" s="27"/>
      <c r="AC70" s="181" t="s">
        <v>138</v>
      </c>
      <c r="AD70" s="26"/>
      <c r="AE70" s="26"/>
      <c r="AF70" s="26"/>
      <c r="AG70" s="181" t="s">
        <v>139</v>
      </c>
      <c r="AH70" s="42"/>
      <c r="AI70" s="42"/>
      <c r="AJ70" s="42"/>
      <c r="AK70" s="93" t="s">
        <v>136</v>
      </c>
      <c r="AL70" s="27"/>
      <c r="AM70" s="188"/>
      <c r="AN70" s="188"/>
      <c r="AO70" s="188"/>
      <c r="AP70" s="188"/>
      <c r="AQ70" s="39">
        <f t="shared" si="14"/>
        <v>8</v>
      </c>
      <c r="AR70" s="3">
        <f t="shared" si="13"/>
        <v>136</v>
      </c>
      <c r="AS70" s="40">
        <f t="shared" si="12"/>
        <v>5.8823529411764705E-2</v>
      </c>
    </row>
    <row r="71" spans="1:45" ht="12.75" customHeight="1" x14ac:dyDescent="0.25">
      <c r="A71" s="150"/>
      <c r="B71" s="100" t="s">
        <v>17</v>
      </c>
      <c r="C71" s="38" t="s">
        <v>80</v>
      </c>
      <c r="D71" s="45"/>
      <c r="E71" s="26"/>
      <c r="F71" s="27"/>
      <c r="G71" s="27"/>
      <c r="H71" s="27"/>
      <c r="I71" s="93" t="s">
        <v>136</v>
      </c>
      <c r="J71" s="27"/>
      <c r="K71" s="27"/>
      <c r="L71" s="181" t="s">
        <v>138</v>
      </c>
      <c r="M71" s="26"/>
      <c r="N71" s="27"/>
      <c r="O71" s="27"/>
      <c r="P71" s="27"/>
      <c r="Q71" s="27"/>
      <c r="R71" s="27"/>
      <c r="S71" s="27"/>
      <c r="T71" s="181" t="s">
        <v>138</v>
      </c>
      <c r="U71" s="26"/>
      <c r="V71" s="27"/>
      <c r="W71" s="27"/>
      <c r="X71" s="26"/>
      <c r="Y71" s="27"/>
      <c r="Z71" s="27"/>
      <c r="AA71" s="27"/>
      <c r="AB71" s="27"/>
      <c r="AC71" s="181" t="s">
        <v>138</v>
      </c>
      <c r="AD71" s="27"/>
      <c r="AE71" s="26"/>
      <c r="AF71" s="26"/>
      <c r="AG71" s="42"/>
      <c r="AH71" s="42"/>
      <c r="AI71" s="42"/>
      <c r="AJ71" s="42"/>
      <c r="AK71" s="93" t="s">
        <v>136</v>
      </c>
      <c r="AL71" s="27"/>
      <c r="AM71" s="188"/>
      <c r="AN71" s="188"/>
      <c r="AO71" s="188"/>
      <c r="AP71" s="188"/>
      <c r="AQ71" s="39">
        <f t="shared" si="14"/>
        <v>5</v>
      </c>
      <c r="AR71" s="3">
        <f t="shared" ref="AR71:AR76" si="15">34*2</f>
        <v>68</v>
      </c>
      <c r="AS71" s="40">
        <f t="shared" si="12"/>
        <v>7.3529411764705885E-2</v>
      </c>
    </row>
    <row r="72" spans="1:45" ht="12.75" customHeight="1" x14ac:dyDescent="0.25">
      <c r="A72" s="150"/>
      <c r="B72" s="101"/>
      <c r="C72" s="38" t="s">
        <v>81</v>
      </c>
      <c r="D72" s="45"/>
      <c r="E72" s="26"/>
      <c r="F72" s="27"/>
      <c r="G72" s="27"/>
      <c r="H72" s="27"/>
      <c r="I72" s="93" t="s">
        <v>136</v>
      </c>
      <c r="J72" s="27"/>
      <c r="K72" s="27"/>
      <c r="L72" s="181" t="s">
        <v>138</v>
      </c>
      <c r="M72" s="26"/>
      <c r="N72" s="27"/>
      <c r="O72" s="27"/>
      <c r="P72" s="27"/>
      <c r="Q72" s="26"/>
      <c r="R72" s="27"/>
      <c r="S72" s="27"/>
      <c r="T72" s="181" t="s">
        <v>138</v>
      </c>
      <c r="U72" s="26"/>
      <c r="V72" s="27"/>
      <c r="W72" s="27"/>
      <c r="X72" s="26"/>
      <c r="Y72" s="27"/>
      <c r="Z72" s="27"/>
      <c r="AA72" s="27"/>
      <c r="AB72" s="26"/>
      <c r="AC72" s="181" t="s">
        <v>138</v>
      </c>
      <c r="AD72" s="42"/>
      <c r="AE72" s="26"/>
      <c r="AF72" s="26"/>
      <c r="AG72" s="27"/>
      <c r="AH72" s="27"/>
      <c r="AI72" s="42"/>
      <c r="AJ72" s="26"/>
      <c r="AK72" s="93" t="s">
        <v>136</v>
      </c>
      <c r="AL72" s="27"/>
      <c r="AM72" s="188"/>
      <c r="AN72" s="188"/>
      <c r="AO72" s="188"/>
      <c r="AP72" s="188"/>
      <c r="AQ72" s="39">
        <f t="shared" si="14"/>
        <v>5</v>
      </c>
      <c r="AR72" s="3">
        <f t="shared" si="15"/>
        <v>68</v>
      </c>
      <c r="AS72" s="40">
        <f t="shared" si="12"/>
        <v>7.3529411764705885E-2</v>
      </c>
    </row>
    <row r="73" spans="1:45" ht="12.75" customHeight="1" x14ac:dyDescent="0.25">
      <c r="A73" s="150"/>
      <c r="B73" s="102"/>
      <c r="C73" s="38" t="s">
        <v>82</v>
      </c>
      <c r="D73" s="45"/>
      <c r="E73" s="26"/>
      <c r="F73" s="27"/>
      <c r="G73" s="27"/>
      <c r="H73" s="27"/>
      <c r="I73" s="93" t="s">
        <v>136</v>
      </c>
      <c r="J73" s="27"/>
      <c r="K73" s="27"/>
      <c r="L73" s="181" t="s">
        <v>138</v>
      </c>
      <c r="M73" s="26"/>
      <c r="N73" s="27"/>
      <c r="O73" s="27"/>
      <c r="P73" s="27"/>
      <c r="Q73" s="26"/>
      <c r="R73" s="27"/>
      <c r="S73" s="27"/>
      <c r="T73" s="181" t="s">
        <v>138</v>
      </c>
      <c r="U73" s="26"/>
      <c r="V73" s="27"/>
      <c r="W73" s="27"/>
      <c r="X73" s="26"/>
      <c r="Y73" s="27"/>
      <c r="Z73" s="27"/>
      <c r="AA73" s="27"/>
      <c r="AB73" s="26"/>
      <c r="AC73" s="181" t="s">
        <v>138</v>
      </c>
      <c r="AD73" s="42"/>
      <c r="AE73" s="26"/>
      <c r="AF73" s="26"/>
      <c r="AG73" s="27"/>
      <c r="AH73" s="27"/>
      <c r="AI73" s="42"/>
      <c r="AJ73" s="26"/>
      <c r="AK73" s="93" t="s">
        <v>136</v>
      </c>
      <c r="AL73" s="27"/>
      <c r="AM73" s="188"/>
      <c r="AN73" s="188"/>
      <c r="AO73" s="188"/>
      <c r="AP73" s="188"/>
      <c r="AQ73" s="39">
        <f t="shared" si="14"/>
        <v>5</v>
      </c>
      <c r="AR73" s="3">
        <f t="shared" si="15"/>
        <v>68</v>
      </c>
      <c r="AS73" s="40">
        <f t="shared" si="12"/>
        <v>7.3529411764705885E-2</v>
      </c>
    </row>
    <row r="74" spans="1:45" ht="12.75" customHeight="1" x14ac:dyDescent="0.25">
      <c r="A74" s="150"/>
      <c r="B74" s="166" t="s">
        <v>77</v>
      </c>
      <c r="C74" s="38" t="s">
        <v>80</v>
      </c>
      <c r="D74" s="45"/>
      <c r="E74" s="26"/>
      <c r="F74" s="27"/>
      <c r="G74" s="27"/>
      <c r="H74" s="27"/>
      <c r="I74" s="26"/>
      <c r="J74" s="27"/>
      <c r="K74" s="27"/>
      <c r="L74" s="27"/>
      <c r="M74" s="26"/>
      <c r="N74" s="181" t="s">
        <v>139</v>
      </c>
      <c r="O74" s="27"/>
      <c r="P74" s="27"/>
      <c r="Q74" s="26"/>
      <c r="R74" s="27"/>
      <c r="S74" s="181" t="s">
        <v>138</v>
      </c>
      <c r="T74" s="27"/>
      <c r="U74" s="26"/>
      <c r="V74" s="27"/>
      <c r="W74" s="27"/>
      <c r="X74" s="181" t="s">
        <v>139</v>
      </c>
      <c r="Y74" s="27"/>
      <c r="Z74" s="27"/>
      <c r="AA74" s="27"/>
      <c r="AB74" s="26"/>
      <c r="AC74" s="27"/>
      <c r="AD74" s="42"/>
      <c r="AE74" s="26"/>
      <c r="AF74" s="26"/>
      <c r="AG74" s="181" t="s">
        <v>139</v>
      </c>
      <c r="AH74" s="27"/>
      <c r="AI74" s="42"/>
      <c r="AJ74" s="26"/>
      <c r="AK74" s="27"/>
      <c r="AL74" s="93" t="s">
        <v>136</v>
      </c>
      <c r="AM74" s="188"/>
      <c r="AN74" s="188"/>
      <c r="AO74" s="188"/>
      <c r="AP74" s="188"/>
      <c r="AQ74" s="39">
        <f t="shared" si="14"/>
        <v>5</v>
      </c>
      <c r="AR74" s="3">
        <f t="shared" si="15"/>
        <v>68</v>
      </c>
      <c r="AS74" s="40">
        <f t="shared" si="12"/>
        <v>7.3529411764705885E-2</v>
      </c>
    </row>
    <row r="75" spans="1:45" ht="12.75" customHeight="1" x14ac:dyDescent="0.25">
      <c r="A75" s="150"/>
      <c r="B75" s="167"/>
      <c r="C75" s="38" t="s">
        <v>81</v>
      </c>
      <c r="D75" s="45"/>
      <c r="E75" s="26"/>
      <c r="F75" s="27"/>
      <c r="G75" s="27"/>
      <c r="H75" s="27"/>
      <c r="I75" s="26"/>
      <c r="J75" s="27"/>
      <c r="K75" s="27"/>
      <c r="L75" s="27"/>
      <c r="M75" s="26"/>
      <c r="N75" s="181" t="s">
        <v>139</v>
      </c>
      <c r="O75" s="27"/>
      <c r="P75" s="27"/>
      <c r="Q75" s="26"/>
      <c r="R75" s="27"/>
      <c r="S75" s="181" t="s">
        <v>138</v>
      </c>
      <c r="T75" s="27"/>
      <c r="U75" s="26"/>
      <c r="V75" s="27"/>
      <c r="W75" s="27"/>
      <c r="X75" s="181" t="s">
        <v>139</v>
      </c>
      <c r="Y75" s="27"/>
      <c r="Z75" s="27"/>
      <c r="AA75" s="27"/>
      <c r="AB75" s="26"/>
      <c r="AC75" s="27"/>
      <c r="AD75" s="42"/>
      <c r="AE75" s="26"/>
      <c r="AF75" s="26"/>
      <c r="AG75" s="181" t="s">
        <v>139</v>
      </c>
      <c r="AH75" s="27"/>
      <c r="AI75" s="42"/>
      <c r="AJ75" s="26"/>
      <c r="AK75" s="27"/>
      <c r="AL75" s="93" t="s">
        <v>136</v>
      </c>
      <c r="AM75" s="188"/>
      <c r="AN75" s="188"/>
      <c r="AO75" s="188"/>
      <c r="AP75" s="188"/>
      <c r="AQ75" s="39">
        <f t="shared" si="14"/>
        <v>5</v>
      </c>
      <c r="AR75" s="3">
        <f t="shared" si="15"/>
        <v>68</v>
      </c>
      <c r="AS75" s="40">
        <f t="shared" si="12"/>
        <v>7.3529411764705885E-2</v>
      </c>
    </row>
    <row r="76" spans="1:45" ht="12.75" customHeight="1" x14ac:dyDescent="0.25">
      <c r="A76" s="150"/>
      <c r="B76" s="172"/>
      <c r="C76" s="38" t="s">
        <v>82</v>
      </c>
      <c r="D76" s="45"/>
      <c r="E76" s="26"/>
      <c r="F76" s="27"/>
      <c r="G76" s="27"/>
      <c r="H76" s="27"/>
      <c r="I76" s="26"/>
      <c r="J76" s="27"/>
      <c r="K76" s="27"/>
      <c r="L76" s="27"/>
      <c r="M76" s="26"/>
      <c r="N76" s="181" t="s">
        <v>139</v>
      </c>
      <c r="O76" s="27"/>
      <c r="P76" s="27"/>
      <c r="Q76" s="26"/>
      <c r="R76" s="27"/>
      <c r="S76" s="181" t="s">
        <v>138</v>
      </c>
      <c r="T76" s="27"/>
      <c r="U76" s="26"/>
      <c r="V76" s="27"/>
      <c r="W76" s="27"/>
      <c r="X76" s="181" t="s">
        <v>139</v>
      </c>
      <c r="Y76" s="27"/>
      <c r="Z76" s="27"/>
      <c r="AA76" s="27"/>
      <c r="AB76" s="26"/>
      <c r="AC76" s="27"/>
      <c r="AD76" s="42"/>
      <c r="AE76" s="26"/>
      <c r="AF76" s="26"/>
      <c r="AG76" s="181" t="s">
        <v>139</v>
      </c>
      <c r="AH76" s="27"/>
      <c r="AI76" s="42"/>
      <c r="AJ76" s="26"/>
      <c r="AK76" s="27"/>
      <c r="AL76" s="93" t="s">
        <v>136</v>
      </c>
      <c r="AM76" s="188"/>
      <c r="AN76" s="188"/>
      <c r="AO76" s="188"/>
      <c r="AP76" s="188"/>
      <c r="AQ76" s="39">
        <f t="shared" si="14"/>
        <v>5</v>
      </c>
      <c r="AR76" s="3">
        <f t="shared" si="15"/>
        <v>68</v>
      </c>
      <c r="AS76" s="40">
        <f t="shared" si="12"/>
        <v>7.3529411764705885E-2</v>
      </c>
    </row>
    <row r="77" spans="1:45" ht="12.75" customHeight="1" x14ac:dyDescent="0.25">
      <c r="A77" s="150"/>
      <c r="B77" s="100" t="s">
        <v>53</v>
      </c>
      <c r="C77" s="38" t="s">
        <v>80</v>
      </c>
      <c r="D77" s="45"/>
      <c r="E77" s="26"/>
      <c r="F77" s="27"/>
      <c r="G77" s="27"/>
      <c r="H77" s="27"/>
      <c r="I77" s="26"/>
      <c r="J77" s="27"/>
      <c r="K77" s="27"/>
      <c r="L77" s="27"/>
      <c r="M77" s="26"/>
      <c r="N77" s="27"/>
      <c r="O77" s="27"/>
      <c r="P77" s="27"/>
      <c r="Q77" s="26"/>
      <c r="R77" s="27"/>
      <c r="S77" s="27"/>
      <c r="T77" s="27"/>
      <c r="U77" s="26"/>
      <c r="V77" s="27"/>
      <c r="W77" s="27"/>
      <c r="X77" s="26"/>
      <c r="Y77" s="27"/>
      <c r="Z77" s="27"/>
      <c r="AA77" s="42"/>
      <c r="AB77" s="26"/>
      <c r="AC77" s="27"/>
      <c r="AD77" s="27"/>
      <c r="AE77" s="26"/>
      <c r="AF77" s="26"/>
      <c r="AG77" s="27"/>
      <c r="AH77" s="27"/>
      <c r="AI77" s="27"/>
      <c r="AJ77" s="42"/>
      <c r="AK77" s="27"/>
      <c r="AL77" s="27"/>
      <c r="AM77" s="188"/>
      <c r="AN77" s="188"/>
      <c r="AO77" s="188"/>
      <c r="AP77" s="188"/>
      <c r="AQ77" s="39">
        <f t="shared" si="14"/>
        <v>0</v>
      </c>
      <c r="AR77" s="3">
        <f>34*1</f>
        <v>34</v>
      </c>
      <c r="AS77" s="40">
        <f t="shared" si="12"/>
        <v>0</v>
      </c>
    </row>
    <row r="78" spans="1:45" ht="12.75" customHeight="1" x14ac:dyDescent="0.25">
      <c r="A78" s="150"/>
      <c r="B78" s="101"/>
      <c r="C78" s="24" t="s">
        <v>81</v>
      </c>
      <c r="D78" s="26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188"/>
      <c r="AN78" s="188"/>
      <c r="AO78" s="188"/>
      <c r="AP78" s="188"/>
      <c r="AQ78" s="39">
        <f t="shared" si="14"/>
        <v>0</v>
      </c>
      <c r="AR78" s="3">
        <f t="shared" ref="AR78:AR85" si="16">34*1</f>
        <v>34</v>
      </c>
      <c r="AS78" s="40">
        <f t="shared" si="12"/>
        <v>0</v>
      </c>
    </row>
    <row r="79" spans="1:45" ht="15.75" customHeight="1" x14ac:dyDescent="0.25">
      <c r="A79" s="150"/>
      <c r="B79" s="102"/>
      <c r="C79" s="24" t="s">
        <v>82</v>
      </c>
      <c r="D79" s="46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190"/>
      <c r="AN79" s="190"/>
      <c r="AO79" s="190"/>
      <c r="AP79" s="190"/>
      <c r="AQ79" s="39">
        <f t="shared" si="14"/>
        <v>0</v>
      </c>
      <c r="AR79" s="3">
        <f t="shared" si="16"/>
        <v>34</v>
      </c>
      <c r="AS79" s="40">
        <f t="shared" si="12"/>
        <v>0</v>
      </c>
    </row>
    <row r="80" spans="1:45" ht="12.75" customHeight="1" x14ac:dyDescent="0.25">
      <c r="A80" s="150"/>
      <c r="B80" s="100" t="s">
        <v>54</v>
      </c>
      <c r="C80" s="38" t="s">
        <v>80</v>
      </c>
      <c r="D80" s="41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189"/>
      <c r="AN80" s="189"/>
      <c r="AO80" s="189"/>
      <c r="AP80" s="189"/>
      <c r="AQ80" s="39">
        <f t="shared" si="14"/>
        <v>0</v>
      </c>
      <c r="AR80" s="3">
        <f t="shared" si="16"/>
        <v>34</v>
      </c>
      <c r="AS80" s="40">
        <f t="shared" si="12"/>
        <v>0</v>
      </c>
    </row>
    <row r="81" spans="1:45" ht="14.25" customHeight="1" x14ac:dyDescent="0.25">
      <c r="A81" s="150"/>
      <c r="B81" s="101"/>
      <c r="C81" s="38" t="s">
        <v>81</v>
      </c>
      <c r="D81" s="4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86"/>
      <c r="AN81" s="186"/>
      <c r="AO81" s="186"/>
      <c r="AP81" s="186"/>
      <c r="AQ81" s="39">
        <f t="shared" si="14"/>
        <v>0</v>
      </c>
      <c r="AR81" s="3">
        <f t="shared" si="16"/>
        <v>34</v>
      </c>
      <c r="AS81" s="40">
        <f t="shared" si="12"/>
        <v>0</v>
      </c>
    </row>
    <row r="82" spans="1:45" s="2" customFormat="1" ht="11.25" customHeight="1" x14ac:dyDescent="0.25">
      <c r="A82" s="150"/>
      <c r="B82" s="102"/>
      <c r="C82" s="38" t="s">
        <v>82</v>
      </c>
      <c r="D82" s="45"/>
      <c r="E82" s="26"/>
      <c r="F82" s="26"/>
      <c r="G82" s="27"/>
      <c r="H82" s="26"/>
      <c r="I82" s="26"/>
      <c r="J82" s="44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188"/>
      <c r="AN82" s="188"/>
      <c r="AO82" s="188"/>
      <c r="AP82" s="188"/>
      <c r="AQ82" s="39">
        <f t="shared" si="14"/>
        <v>0</v>
      </c>
      <c r="AR82" s="3">
        <f t="shared" si="16"/>
        <v>34</v>
      </c>
      <c r="AS82" s="40">
        <f t="shared" si="12"/>
        <v>0</v>
      </c>
    </row>
    <row r="83" spans="1:45" s="2" customFormat="1" ht="15" customHeight="1" x14ac:dyDescent="0.25">
      <c r="A83" s="150"/>
      <c r="B83" s="100" t="s">
        <v>55</v>
      </c>
      <c r="C83" s="38" t="s">
        <v>80</v>
      </c>
      <c r="D83" s="45"/>
      <c r="E83" s="26"/>
      <c r="F83" s="26"/>
      <c r="G83" s="26"/>
      <c r="H83" s="27"/>
      <c r="I83" s="44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188"/>
      <c r="AN83" s="188"/>
      <c r="AO83" s="188"/>
      <c r="AP83" s="188"/>
      <c r="AQ83" s="39">
        <f t="shared" si="14"/>
        <v>0</v>
      </c>
      <c r="AR83" s="3">
        <f t="shared" si="16"/>
        <v>34</v>
      </c>
      <c r="AS83" s="40">
        <f t="shared" si="12"/>
        <v>0</v>
      </c>
    </row>
    <row r="84" spans="1:45" s="6" customFormat="1" ht="13.5" customHeight="1" x14ac:dyDescent="0.25">
      <c r="A84" s="150"/>
      <c r="B84" s="101"/>
      <c r="C84" s="38" t="s">
        <v>81</v>
      </c>
      <c r="D84" s="45"/>
      <c r="E84" s="26"/>
      <c r="F84" s="27"/>
      <c r="G84" s="27"/>
      <c r="H84" s="44"/>
      <c r="I84" s="26"/>
      <c r="J84" s="27"/>
      <c r="K84" s="27"/>
      <c r="L84" s="27"/>
      <c r="M84" s="26"/>
      <c r="N84" s="27"/>
      <c r="O84" s="27"/>
      <c r="P84" s="27"/>
      <c r="Q84" s="26"/>
      <c r="R84" s="27"/>
      <c r="S84" s="27"/>
      <c r="T84" s="27"/>
      <c r="U84" s="26"/>
      <c r="V84" s="27"/>
      <c r="W84" s="27"/>
      <c r="X84" s="26"/>
      <c r="Y84" s="27"/>
      <c r="Z84" s="27"/>
      <c r="AA84" s="27"/>
      <c r="AB84" s="26"/>
      <c r="AC84" s="27"/>
      <c r="AD84" s="27"/>
      <c r="AE84" s="26"/>
      <c r="AF84" s="26"/>
      <c r="AG84" s="27"/>
      <c r="AH84" s="27"/>
      <c r="AI84" s="27"/>
      <c r="AJ84" s="26"/>
      <c r="AK84" s="27"/>
      <c r="AL84" s="27"/>
      <c r="AM84" s="188"/>
      <c r="AN84" s="188"/>
      <c r="AO84" s="188"/>
      <c r="AP84" s="188"/>
      <c r="AQ84" s="39">
        <f t="shared" si="14"/>
        <v>0</v>
      </c>
      <c r="AR84" s="3">
        <f t="shared" si="16"/>
        <v>34</v>
      </c>
      <c r="AS84" s="40">
        <f t="shared" si="12"/>
        <v>0</v>
      </c>
    </row>
    <row r="85" spans="1:45" s="6" customFormat="1" ht="15" customHeight="1" x14ac:dyDescent="0.25">
      <c r="A85" s="150"/>
      <c r="B85" s="102"/>
      <c r="C85" s="38" t="s">
        <v>82</v>
      </c>
      <c r="D85" s="45"/>
      <c r="E85" s="26"/>
      <c r="F85" s="27"/>
      <c r="G85" s="44"/>
      <c r="H85" s="27"/>
      <c r="I85" s="26"/>
      <c r="J85" s="27"/>
      <c r="K85" s="27"/>
      <c r="L85" s="27"/>
      <c r="M85" s="26"/>
      <c r="N85" s="27"/>
      <c r="O85" s="27"/>
      <c r="P85" s="27"/>
      <c r="Q85" s="26"/>
      <c r="R85" s="27"/>
      <c r="S85" s="27"/>
      <c r="T85" s="27"/>
      <c r="U85" s="26"/>
      <c r="V85" s="27"/>
      <c r="W85" s="27"/>
      <c r="X85" s="26"/>
      <c r="Y85" s="27"/>
      <c r="Z85" s="27"/>
      <c r="AA85" s="27"/>
      <c r="AB85" s="26"/>
      <c r="AC85" s="27"/>
      <c r="AD85" s="27"/>
      <c r="AE85" s="26"/>
      <c r="AF85" s="26"/>
      <c r="AG85" s="27"/>
      <c r="AH85" s="27"/>
      <c r="AI85" s="27"/>
      <c r="AJ85" s="26"/>
      <c r="AK85" s="27"/>
      <c r="AL85" s="27"/>
      <c r="AM85" s="188"/>
      <c r="AN85" s="188"/>
      <c r="AO85" s="188"/>
      <c r="AP85" s="188"/>
      <c r="AQ85" s="39">
        <f t="shared" si="14"/>
        <v>0</v>
      </c>
      <c r="AR85" s="3">
        <f t="shared" si="16"/>
        <v>34</v>
      </c>
      <c r="AS85" s="40">
        <f t="shared" si="12"/>
        <v>0</v>
      </c>
    </row>
    <row r="86" spans="1:45" s="6" customFormat="1" ht="15" customHeight="1" x14ac:dyDescent="0.25">
      <c r="A86" s="150"/>
      <c r="B86" s="103" t="s">
        <v>75</v>
      </c>
      <c r="C86" s="38" t="s">
        <v>80</v>
      </c>
      <c r="D86" s="45"/>
      <c r="E86" s="26"/>
      <c r="F86" s="27"/>
      <c r="G86" s="27"/>
      <c r="H86" s="44"/>
      <c r="I86" s="27"/>
      <c r="J86" s="27"/>
      <c r="K86" s="27"/>
      <c r="L86" s="27"/>
      <c r="M86" s="26"/>
      <c r="N86" s="27"/>
      <c r="O86" s="27"/>
      <c r="P86" s="27"/>
      <c r="Q86" s="26"/>
      <c r="R86" s="27"/>
      <c r="S86" s="27"/>
      <c r="T86" s="27"/>
      <c r="U86" s="26"/>
      <c r="V86" s="27"/>
      <c r="W86" s="27"/>
      <c r="X86" s="26"/>
      <c r="Y86" s="27"/>
      <c r="Z86" s="27"/>
      <c r="AA86" s="27"/>
      <c r="AB86" s="42"/>
      <c r="AC86" s="42"/>
      <c r="AD86" s="42"/>
      <c r="AE86" s="26"/>
      <c r="AF86" s="26"/>
      <c r="AG86" s="27"/>
      <c r="AH86" s="27"/>
      <c r="AI86" s="27"/>
      <c r="AJ86" s="26"/>
      <c r="AK86" s="27"/>
      <c r="AL86" s="27"/>
      <c r="AM86" s="188"/>
      <c r="AN86" s="188"/>
      <c r="AO86" s="188"/>
      <c r="AP86" s="188"/>
      <c r="AQ86" s="39">
        <f t="shared" si="14"/>
        <v>0</v>
      </c>
      <c r="AR86" s="3">
        <f>34*2</f>
        <v>68</v>
      </c>
      <c r="AS86" s="40">
        <f t="shared" si="12"/>
        <v>0</v>
      </c>
    </row>
    <row r="87" spans="1:45" s="6" customFormat="1" ht="15" customHeight="1" x14ac:dyDescent="0.25">
      <c r="A87" s="150"/>
      <c r="B87" s="103"/>
      <c r="C87" s="38" t="s">
        <v>81</v>
      </c>
      <c r="D87" s="45"/>
      <c r="E87" s="26"/>
      <c r="F87" s="27"/>
      <c r="G87" s="27"/>
      <c r="H87" s="27"/>
      <c r="I87" s="26"/>
      <c r="J87" s="27"/>
      <c r="K87" s="27"/>
      <c r="L87" s="27"/>
      <c r="M87" s="26"/>
      <c r="N87" s="27"/>
      <c r="O87" s="27"/>
      <c r="P87" s="27"/>
      <c r="Q87" s="26"/>
      <c r="R87" s="27"/>
      <c r="S87" s="27"/>
      <c r="T87" s="27"/>
      <c r="U87" s="26"/>
      <c r="V87" s="27"/>
      <c r="W87" s="27"/>
      <c r="X87" s="26"/>
      <c r="Y87" s="27"/>
      <c r="Z87" s="27"/>
      <c r="AA87" s="27"/>
      <c r="AB87" s="27"/>
      <c r="AC87" s="27"/>
      <c r="AD87" s="26"/>
      <c r="AE87" s="26"/>
      <c r="AF87" s="26"/>
      <c r="AG87" s="26"/>
      <c r="AH87" s="42"/>
      <c r="AI87" s="42"/>
      <c r="AJ87" s="42"/>
      <c r="AK87" s="27"/>
      <c r="AL87" s="27"/>
      <c r="AM87" s="188"/>
      <c r="AN87" s="188"/>
      <c r="AO87" s="188"/>
      <c r="AP87" s="188"/>
      <c r="AQ87" s="39">
        <f t="shared" si="14"/>
        <v>0</v>
      </c>
      <c r="AR87" s="3">
        <f>34*2</f>
        <v>68</v>
      </c>
      <c r="AS87" s="40">
        <f t="shared" si="12"/>
        <v>0</v>
      </c>
    </row>
    <row r="88" spans="1:45" s="6" customFormat="1" ht="15" customHeight="1" x14ac:dyDescent="0.25">
      <c r="A88" s="150"/>
      <c r="B88" s="103"/>
      <c r="C88" s="38" t="s">
        <v>82</v>
      </c>
      <c r="D88" s="45"/>
      <c r="E88" s="26"/>
      <c r="F88" s="27"/>
      <c r="G88" s="27"/>
      <c r="H88" s="27"/>
      <c r="I88" s="26"/>
      <c r="J88" s="27"/>
      <c r="K88" s="27"/>
      <c r="L88" s="27"/>
      <c r="M88" s="26"/>
      <c r="N88" s="27"/>
      <c r="O88" s="27"/>
      <c r="P88" s="27"/>
      <c r="Q88" s="26"/>
      <c r="R88" s="27"/>
      <c r="S88" s="27"/>
      <c r="T88" s="27"/>
      <c r="U88" s="26"/>
      <c r="V88" s="27"/>
      <c r="W88" s="27"/>
      <c r="X88" s="26"/>
      <c r="Y88" s="27"/>
      <c r="Z88" s="27"/>
      <c r="AA88" s="27"/>
      <c r="AB88" s="27"/>
      <c r="AC88" s="27"/>
      <c r="AD88" s="26"/>
      <c r="AE88" s="26"/>
      <c r="AF88" s="26"/>
      <c r="AG88" s="26"/>
      <c r="AH88" s="42"/>
      <c r="AI88" s="42"/>
      <c r="AJ88" s="42"/>
      <c r="AK88" s="27"/>
      <c r="AL88" s="27"/>
      <c r="AM88" s="188"/>
      <c r="AN88" s="188"/>
      <c r="AO88" s="188"/>
      <c r="AP88" s="188"/>
      <c r="AQ88" s="39">
        <f t="shared" si="14"/>
        <v>0</v>
      </c>
      <c r="AR88" s="3">
        <f>34*2</f>
        <v>68</v>
      </c>
      <c r="AS88" s="40">
        <f t="shared" si="12"/>
        <v>0</v>
      </c>
    </row>
    <row r="89" spans="1:45" s="6" customFormat="1" ht="20.25" customHeight="1" x14ac:dyDescent="0.25">
      <c r="A89" s="67"/>
      <c r="B89" s="68"/>
      <c r="C89" s="68"/>
      <c r="D89" s="68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7"/>
      <c r="AN89" s="67"/>
      <c r="AO89" s="67"/>
      <c r="AP89" s="67"/>
      <c r="AQ89" s="67"/>
      <c r="AR89" s="67"/>
      <c r="AS89" s="67"/>
    </row>
    <row r="90" spans="1:45" s="48" customFormat="1" ht="123" customHeight="1" x14ac:dyDescent="0.2">
      <c r="A90" s="144" t="s">
        <v>24</v>
      </c>
      <c r="B90" s="144"/>
      <c r="C90" s="144"/>
      <c r="D90" s="144"/>
      <c r="E90" s="127" t="s">
        <v>40</v>
      </c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9"/>
      <c r="AQ90" s="106" t="s">
        <v>20</v>
      </c>
      <c r="AR90" s="106" t="s">
        <v>22</v>
      </c>
      <c r="AS90" s="119" t="s">
        <v>21</v>
      </c>
    </row>
    <row r="91" spans="1:45" s="48" customFormat="1" x14ac:dyDescent="0.2">
      <c r="A91" s="120" t="s">
        <v>0</v>
      </c>
      <c r="B91" s="121"/>
      <c r="C91" s="100" t="s">
        <v>64</v>
      </c>
      <c r="D91" s="23" t="s">
        <v>18</v>
      </c>
      <c r="E91" s="103" t="s">
        <v>1</v>
      </c>
      <c r="F91" s="103"/>
      <c r="G91" s="103"/>
      <c r="H91" s="103"/>
      <c r="I91" s="103" t="s">
        <v>2</v>
      </c>
      <c r="J91" s="103"/>
      <c r="K91" s="103"/>
      <c r="L91" s="103"/>
      <c r="M91" s="103" t="s">
        <v>3</v>
      </c>
      <c r="N91" s="103"/>
      <c r="O91" s="103"/>
      <c r="P91" s="103"/>
      <c r="Q91" s="103" t="s">
        <v>4</v>
      </c>
      <c r="R91" s="103"/>
      <c r="S91" s="103"/>
      <c r="T91" s="103"/>
      <c r="U91" s="103" t="s">
        <v>5</v>
      </c>
      <c r="V91" s="103"/>
      <c r="W91" s="103"/>
      <c r="X91" s="103" t="s">
        <v>6</v>
      </c>
      <c r="Y91" s="103"/>
      <c r="Z91" s="103"/>
      <c r="AA91" s="103"/>
      <c r="AB91" s="103" t="s">
        <v>7</v>
      </c>
      <c r="AC91" s="103"/>
      <c r="AD91" s="103"/>
      <c r="AE91" s="103" t="s">
        <v>8</v>
      </c>
      <c r="AF91" s="103"/>
      <c r="AG91" s="103"/>
      <c r="AH91" s="103"/>
      <c r="AI91" s="103"/>
      <c r="AJ91" s="103" t="s">
        <v>9</v>
      </c>
      <c r="AK91" s="103"/>
      <c r="AL91" s="103"/>
      <c r="AM91" s="185" t="s">
        <v>10</v>
      </c>
      <c r="AN91" s="185"/>
      <c r="AO91" s="185"/>
      <c r="AP91" s="185"/>
      <c r="AQ91" s="106"/>
      <c r="AR91" s="106"/>
      <c r="AS91" s="119"/>
    </row>
    <row r="92" spans="1:45" s="48" customFormat="1" x14ac:dyDescent="0.2">
      <c r="A92" s="122"/>
      <c r="B92" s="123"/>
      <c r="C92" s="102"/>
      <c r="D92" s="23" t="s">
        <v>19</v>
      </c>
      <c r="E92" s="5">
        <v>1</v>
      </c>
      <c r="F92" s="5">
        <v>2</v>
      </c>
      <c r="G92" s="5">
        <v>3</v>
      </c>
      <c r="H92" s="5">
        <v>4</v>
      </c>
      <c r="I92" s="5">
        <v>5</v>
      </c>
      <c r="J92" s="5">
        <v>6</v>
      </c>
      <c r="K92" s="5">
        <v>7</v>
      </c>
      <c r="L92" s="5">
        <v>8</v>
      </c>
      <c r="M92" s="5">
        <v>9</v>
      </c>
      <c r="N92" s="5">
        <v>10</v>
      </c>
      <c r="O92" s="5">
        <v>11</v>
      </c>
      <c r="P92" s="5">
        <v>12</v>
      </c>
      <c r="Q92" s="5">
        <v>13</v>
      </c>
      <c r="R92" s="5">
        <v>14</v>
      </c>
      <c r="S92" s="5">
        <v>15</v>
      </c>
      <c r="T92" s="5">
        <v>16</v>
      </c>
      <c r="U92" s="5">
        <v>17</v>
      </c>
      <c r="V92" s="5">
        <v>18</v>
      </c>
      <c r="W92" s="5">
        <v>19</v>
      </c>
      <c r="X92" s="5">
        <v>20</v>
      </c>
      <c r="Y92" s="5">
        <v>21</v>
      </c>
      <c r="Z92" s="5">
        <v>22</v>
      </c>
      <c r="AA92" s="5">
        <v>23</v>
      </c>
      <c r="AB92" s="5">
        <v>24</v>
      </c>
      <c r="AC92" s="5">
        <v>25</v>
      </c>
      <c r="AD92" s="5">
        <v>26</v>
      </c>
      <c r="AE92" s="5">
        <v>27</v>
      </c>
      <c r="AF92" s="5">
        <v>28</v>
      </c>
      <c r="AG92" s="5">
        <v>29</v>
      </c>
      <c r="AH92" s="5">
        <v>30</v>
      </c>
      <c r="AI92" s="5">
        <v>31</v>
      </c>
      <c r="AJ92" s="5">
        <v>32</v>
      </c>
      <c r="AK92" s="5">
        <v>33</v>
      </c>
      <c r="AL92" s="5">
        <v>34</v>
      </c>
      <c r="AM92" s="186">
        <v>35</v>
      </c>
      <c r="AN92" s="186">
        <v>36</v>
      </c>
      <c r="AO92" s="186">
        <v>37</v>
      </c>
      <c r="AP92" s="186">
        <v>38</v>
      </c>
      <c r="AQ92" s="106"/>
      <c r="AR92" s="106"/>
      <c r="AS92" s="119"/>
    </row>
    <row r="93" spans="1:45" ht="12.75" customHeight="1" x14ac:dyDescent="0.25">
      <c r="A93" s="141" t="s">
        <v>25</v>
      </c>
      <c r="B93" s="100" t="s">
        <v>13</v>
      </c>
      <c r="C93" s="38" t="s">
        <v>83</v>
      </c>
      <c r="D93" s="25"/>
      <c r="E93" s="4"/>
      <c r="F93" s="27"/>
      <c r="G93" s="27"/>
      <c r="H93" s="93" t="s">
        <v>136</v>
      </c>
      <c r="I93" s="27"/>
      <c r="J93" s="27"/>
      <c r="K93" s="27"/>
      <c r="L93" s="181" t="s">
        <v>138</v>
      </c>
      <c r="M93" s="27"/>
      <c r="N93" s="27"/>
      <c r="O93" s="181" t="s">
        <v>139</v>
      </c>
      <c r="P93" s="27"/>
      <c r="Q93" s="27"/>
      <c r="R93" s="27"/>
      <c r="S93" s="181" t="s">
        <v>138</v>
      </c>
      <c r="T93" s="27"/>
      <c r="U93" s="27"/>
      <c r="V93" s="27"/>
      <c r="W93" s="27"/>
      <c r="X93" s="181" t="s">
        <v>139</v>
      </c>
      <c r="Y93" s="27"/>
      <c r="Z93" s="27"/>
      <c r="AA93" s="27"/>
      <c r="AB93" s="27"/>
      <c r="AC93" s="27"/>
      <c r="AD93" s="181" t="s">
        <v>138</v>
      </c>
      <c r="AE93" s="27"/>
      <c r="AF93" s="27"/>
      <c r="AG93" s="181" t="s">
        <v>139</v>
      </c>
      <c r="AH93" s="27"/>
      <c r="AI93" s="27"/>
      <c r="AJ93" s="181" t="s">
        <v>138</v>
      </c>
      <c r="AK93" s="27"/>
      <c r="AL93" s="27"/>
      <c r="AM93" s="94"/>
      <c r="AN93" s="94"/>
      <c r="AO93" s="94"/>
      <c r="AP93" s="94"/>
      <c r="AQ93" s="7">
        <f>COUNTA(E93:AP93)</f>
        <v>8</v>
      </c>
      <c r="AR93" s="49">
        <f>34*5</f>
        <v>170</v>
      </c>
      <c r="AS93" s="8">
        <f t="shared" ref="AS93:AS112" si="17">AQ93/AR93</f>
        <v>4.7058823529411764E-2</v>
      </c>
    </row>
    <row r="94" spans="1:45" ht="12.75" customHeight="1" x14ac:dyDescent="0.25">
      <c r="A94" s="141"/>
      <c r="B94" s="101"/>
      <c r="C94" s="38" t="s">
        <v>84</v>
      </c>
      <c r="D94" s="25"/>
      <c r="E94" s="4"/>
      <c r="F94" s="27"/>
      <c r="G94" s="27"/>
      <c r="H94" s="93" t="s">
        <v>136</v>
      </c>
      <c r="I94" s="27"/>
      <c r="J94" s="27"/>
      <c r="K94" s="27"/>
      <c r="L94" s="181" t="s">
        <v>138</v>
      </c>
      <c r="M94" s="27"/>
      <c r="N94" s="27"/>
      <c r="O94" s="181" t="s">
        <v>139</v>
      </c>
      <c r="P94" s="27"/>
      <c r="Q94" s="27"/>
      <c r="R94" s="27"/>
      <c r="S94" s="181" t="s">
        <v>138</v>
      </c>
      <c r="T94" s="27"/>
      <c r="U94" s="27"/>
      <c r="V94" s="27"/>
      <c r="W94" s="27"/>
      <c r="X94" s="181" t="s">
        <v>139</v>
      </c>
      <c r="Y94" s="27"/>
      <c r="Z94" s="27"/>
      <c r="AA94" s="27"/>
      <c r="AB94" s="27"/>
      <c r="AC94" s="27"/>
      <c r="AD94" s="181" t="s">
        <v>138</v>
      </c>
      <c r="AE94" s="27"/>
      <c r="AF94" s="27"/>
      <c r="AG94" s="181" t="s">
        <v>139</v>
      </c>
      <c r="AH94" s="27"/>
      <c r="AI94" s="27"/>
      <c r="AJ94" s="181" t="s">
        <v>138</v>
      </c>
      <c r="AK94" s="27"/>
      <c r="AL94" s="27"/>
      <c r="AM94" s="94"/>
      <c r="AN94" s="94"/>
      <c r="AO94" s="94"/>
      <c r="AP94" s="94"/>
      <c r="AQ94" s="7">
        <f t="shared" ref="AQ94:AQ112" si="18">COUNTA(E94:AP94)</f>
        <v>8</v>
      </c>
      <c r="AR94" s="49">
        <f>34*5</f>
        <v>170</v>
      </c>
      <c r="AS94" s="8">
        <f t="shared" si="17"/>
        <v>4.7058823529411764E-2</v>
      </c>
    </row>
    <row r="95" spans="1:45" ht="12.75" customHeight="1" x14ac:dyDescent="0.25">
      <c r="A95" s="141"/>
      <c r="B95" s="100" t="s">
        <v>11</v>
      </c>
      <c r="C95" s="24" t="s">
        <v>83</v>
      </c>
      <c r="D95" s="25"/>
      <c r="E95" s="4"/>
      <c r="F95" s="27"/>
      <c r="G95" s="93" t="s">
        <v>136</v>
      </c>
      <c r="H95" s="27"/>
      <c r="I95" s="27"/>
      <c r="J95" s="27"/>
      <c r="K95" s="27"/>
      <c r="L95" s="181" t="s">
        <v>138</v>
      </c>
      <c r="M95" s="27"/>
      <c r="N95" s="27"/>
      <c r="O95" s="181" t="s">
        <v>139</v>
      </c>
      <c r="P95" s="27"/>
      <c r="Q95" s="27"/>
      <c r="R95" s="27"/>
      <c r="S95" s="27"/>
      <c r="T95" s="181" t="s">
        <v>138</v>
      </c>
      <c r="U95" s="27"/>
      <c r="V95" s="27"/>
      <c r="W95" s="27"/>
      <c r="X95" s="27"/>
      <c r="Y95" s="181" t="s">
        <v>139</v>
      </c>
      <c r="Z95" s="27"/>
      <c r="AA95" s="27"/>
      <c r="AB95" s="27"/>
      <c r="AC95" s="27"/>
      <c r="AD95" s="181" t="s">
        <v>138</v>
      </c>
      <c r="AE95" s="27"/>
      <c r="AF95" s="27"/>
      <c r="AG95" s="27"/>
      <c r="AH95" s="181" t="s">
        <v>139</v>
      </c>
      <c r="AI95" s="27"/>
      <c r="AJ95" s="27"/>
      <c r="AK95" s="181" t="s">
        <v>138</v>
      </c>
      <c r="AL95" s="27"/>
      <c r="AM95" s="94"/>
      <c r="AN95" s="94"/>
      <c r="AO95" s="94"/>
      <c r="AP95" s="94"/>
      <c r="AQ95" s="7">
        <f t="shared" si="18"/>
        <v>8</v>
      </c>
      <c r="AR95" s="49">
        <f t="shared" ref="AR95:AR98" si="19">34*4</f>
        <v>136</v>
      </c>
      <c r="AS95" s="8">
        <f t="shared" si="17"/>
        <v>5.8823529411764705E-2</v>
      </c>
    </row>
    <row r="96" spans="1:45" ht="12.75" customHeight="1" x14ac:dyDescent="0.25">
      <c r="A96" s="141"/>
      <c r="B96" s="101"/>
      <c r="C96" s="38" t="s">
        <v>84</v>
      </c>
      <c r="D96" s="25"/>
      <c r="E96" s="4"/>
      <c r="F96" s="27"/>
      <c r="G96" s="93" t="s">
        <v>136</v>
      </c>
      <c r="H96" s="27"/>
      <c r="I96" s="27"/>
      <c r="J96" s="27"/>
      <c r="K96" s="27"/>
      <c r="L96" s="181" t="s">
        <v>138</v>
      </c>
      <c r="M96" s="27"/>
      <c r="N96" s="27"/>
      <c r="O96" s="181" t="s">
        <v>139</v>
      </c>
      <c r="P96" s="27"/>
      <c r="Q96" s="27"/>
      <c r="R96" s="27"/>
      <c r="S96" s="27"/>
      <c r="T96" s="181" t="s">
        <v>138</v>
      </c>
      <c r="U96" s="27"/>
      <c r="V96" s="27"/>
      <c r="W96" s="27"/>
      <c r="X96" s="27"/>
      <c r="Y96" s="181" t="s">
        <v>139</v>
      </c>
      <c r="Z96" s="27"/>
      <c r="AA96" s="27"/>
      <c r="AB96" s="27"/>
      <c r="AC96" s="27"/>
      <c r="AD96" s="181" t="s">
        <v>138</v>
      </c>
      <c r="AE96" s="27"/>
      <c r="AF96" s="27"/>
      <c r="AG96" s="27"/>
      <c r="AH96" s="181" t="s">
        <v>139</v>
      </c>
      <c r="AI96" s="27"/>
      <c r="AJ96" s="27"/>
      <c r="AK96" s="181" t="s">
        <v>138</v>
      </c>
      <c r="AL96" s="27"/>
      <c r="AM96" s="94"/>
      <c r="AN96" s="94"/>
      <c r="AO96" s="94"/>
      <c r="AP96" s="94"/>
      <c r="AQ96" s="7">
        <f t="shared" si="18"/>
        <v>8</v>
      </c>
      <c r="AR96" s="49">
        <f t="shared" si="19"/>
        <v>136</v>
      </c>
      <c r="AS96" s="8">
        <f t="shared" si="17"/>
        <v>5.8823529411764705E-2</v>
      </c>
    </row>
    <row r="97" spans="1:45" ht="12.75" customHeight="1" x14ac:dyDescent="0.25">
      <c r="A97" s="141"/>
      <c r="B97" s="100" t="s">
        <v>16</v>
      </c>
      <c r="C97" s="24" t="s">
        <v>83</v>
      </c>
      <c r="D97" s="25"/>
      <c r="E97" s="4"/>
      <c r="F97" s="27"/>
      <c r="G97" s="27"/>
      <c r="H97" s="93" t="s">
        <v>136</v>
      </c>
      <c r="I97" s="27"/>
      <c r="J97" s="27"/>
      <c r="K97" s="27"/>
      <c r="L97" s="181" t="s">
        <v>138</v>
      </c>
      <c r="M97" s="27"/>
      <c r="N97" s="27"/>
      <c r="O97" s="27"/>
      <c r="P97" s="181" t="s">
        <v>139</v>
      </c>
      <c r="Q97" s="27"/>
      <c r="R97" s="27"/>
      <c r="S97" s="181" t="s">
        <v>138</v>
      </c>
      <c r="T97" s="27"/>
      <c r="U97" s="27"/>
      <c r="V97" s="27"/>
      <c r="W97" s="27"/>
      <c r="X97" s="27"/>
      <c r="Y97" s="181" t="s">
        <v>139</v>
      </c>
      <c r="Z97" s="27"/>
      <c r="AA97" s="27"/>
      <c r="AB97" s="27"/>
      <c r="AC97" s="181" t="s">
        <v>138</v>
      </c>
      <c r="AD97" s="27"/>
      <c r="AE97" s="27"/>
      <c r="AF97" s="27"/>
      <c r="AG97" s="181" t="s">
        <v>139</v>
      </c>
      <c r="AI97" s="27"/>
      <c r="AJ97" s="181" t="s">
        <v>138</v>
      </c>
      <c r="AK97" s="27"/>
      <c r="AL97" s="27"/>
      <c r="AM97" s="94"/>
      <c r="AN97" s="94"/>
      <c r="AO97" s="94"/>
      <c r="AP97" s="94"/>
      <c r="AQ97" s="7">
        <f t="shared" si="18"/>
        <v>8</v>
      </c>
      <c r="AR97" s="49">
        <f t="shared" si="19"/>
        <v>136</v>
      </c>
      <c r="AS97" s="8">
        <f t="shared" si="17"/>
        <v>5.8823529411764705E-2</v>
      </c>
    </row>
    <row r="98" spans="1:45" ht="12.75" customHeight="1" x14ac:dyDescent="0.25">
      <c r="A98" s="141"/>
      <c r="B98" s="101"/>
      <c r="C98" s="38" t="s">
        <v>84</v>
      </c>
      <c r="D98" s="25"/>
      <c r="E98" s="4"/>
      <c r="F98" s="27"/>
      <c r="G98" s="27"/>
      <c r="H98" s="93" t="s">
        <v>136</v>
      </c>
      <c r="I98" s="27"/>
      <c r="J98" s="27"/>
      <c r="K98" s="27"/>
      <c r="L98" s="181" t="s">
        <v>138</v>
      </c>
      <c r="M98" s="27"/>
      <c r="N98" s="27"/>
      <c r="O98" s="27"/>
      <c r="P98" s="181" t="s">
        <v>139</v>
      </c>
      <c r="Q98" s="27"/>
      <c r="R98" s="27"/>
      <c r="S98" s="181" t="s">
        <v>138</v>
      </c>
      <c r="T98" s="27"/>
      <c r="U98" s="27"/>
      <c r="V98" s="27"/>
      <c r="W98" s="27"/>
      <c r="X98" s="27"/>
      <c r="Y98" s="181" t="s">
        <v>139</v>
      </c>
      <c r="Z98" s="27"/>
      <c r="AA98" s="27"/>
      <c r="AB98" s="27"/>
      <c r="AC98" s="181" t="s">
        <v>138</v>
      </c>
      <c r="AD98" s="27"/>
      <c r="AE98" s="27"/>
      <c r="AF98" s="27"/>
      <c r="AG98" s="181" t="s">
        <v>139</v>
      </c>
      <c r="AH98" s="27"/>
      <c r="AI98" s="43"/>
      <c r="AJ98" s="181" t="s">
        <v>138</v>
      </c>
      <c r="AK98" s="27"/>
      <c r="AL98" s="27"/>
      <c r="AM98" s="94"/>
      <c r="AN98" s="94"/>
      <c r="AO98" s="94"/>
      <c r="AP98" s="94"/>
      <c r="AQ98" s="7">
        <f t="shared" si="18"/>
        <v>8</v>
      </c>
      <c r="AR98" s="49">
        <f t="shared" si="19"/>
        <v>136</v>
      </c>
      <c r="AS98" s="8">
        <f t="shared" si="17"/>
        <v>5.8823529411764705E-2</v>
      </c>
    </row>
    <row r="99" spans="1:45" ht="12.75" customHeight="1" x14ac:dyDescent="0.25">
      <c r="A99" s="141"/>
      <c r="B99" s="103" t="s">
        <v>17</v>
      </c>
      <c r="C99" s="38" t="s">
        <v>83</v>
      </c>
      <c r="D99" s="25"/>
      <c r="E99" s="4"/>
      <c r="F99" s="27"/>
      <c r="G99" s="93" t="s">
        <v>136</v>
      </c>
      <c r="H99" s="27"/>
      <c r="I99" s="27"/>
      <c r="J99" s="27"/>
      <c r="K99" s="181" t="s">
        <v>138</v>
      </c>
      <c r="L99" s="27"/>
      <c r="M99" s="27"/>
      <c r="N99" s="27"/>
      <c r="O99" s="182"/>
      <c r="P99" s="3"/>
      <c r="Q99" s="27"/>
      <c r="R99" s="27"/>
      <c r="S99" s="181" t="s">
        <v>138</v>
      </c>
      <c r="T99" s="27"/>
      <c r="U99" s="27"/>
      <c r="V99" s="27"/>
      <c r="W99" s="27"/>
      <c r="X99" s="181" t="s">
        <v>139</v>
      </c>
      <c r="Y99" s="27"/>
      <c r="Z99" s="27"/>
      <c r="AA99" s="27"/>
      <c r="AB99" s="27"/>
      <c r="AC99" s="181" t="s">
        <v>138</v>
      </c>
      <c r="AD99" s="27"/>
      <c r="AE99" s="27"/>
      <c r="AF99" s="27"/>
      <c r="AG99" s="27"/>
      <c r="AH99" s="27"/>
      <c r="AI99" s="43"/>
      <c r="AJ99" s="43"/>
      <c r="AK99" s="27"/>
      <c r="AL99" s="93" t="s">
        <v>136</v>
      </c>
      <c r="AM99" s="94"/>
      <c r="AN99" s="94"/>
      <c r="AO99" s="94"/>
      <c r="AP99" s="94"/>
      <c r="AQ99" s="7">
        <f t="shared" si="18"/>
        <v>6</v>
      </c>
      <c r="AR99" s="49">
        <f t="shared" ref="AR99:AR102" si="20">34*2</f>
        <v>68</v>
      </c>
      <c r="AS99" s="8">
        <f t="shared" si="17"/>
        <v>8.8235294117647065E-2</v>
      </c>
    </row>
    <row r="100" spans="1:45" ht="12.75" customHeight="1" x14ac:dyDescent="0.25">
      <c r="A100" s="141"/>
      <c r="B100" s="103"/>
      <c r="C100" s="38" t="s">
        <v>84</v>
      </c>
      <c r="D100" s="25"/>
      <c r="E100" s="4"/>
      <c r="F100" s="27"/>
      <c r="G100" s="93" t="s">
        <v>136</v>
      </c>
      <c r="H100" s="27"/>
      <c r="I100" s="27"/>
      <c r="J100" s="27"/>
      <c r="K100" s="181" t="s">
        <v>138</v>
      </c>
      <c r="L100" s="27"/>
      <c r="M100" s="27"/>
      <c r="N100" s="27"/>
      <c r="O100" s="182"/>
      <c r="P100" s="3"/>
      <c r="Q100" s="27"/>
      <c r="R100" s="27"/>
      <c r="S100" s="181" t="s">
        <v>138</v>
      </c>
      <c r="T100" s="27"/>
      <c r="U100" s="27"/>
      <c r="V100" s="27"/>
      <c r="W100" s="27"/>
      <c r="X100" s="181" t="s">
        <v>139</v>
      </c>
      <c r="Y100" s="27"/>
      <c r="Z100" s="27"/>
      <c r="AA100" s="27"/>
      <c r="AB100" s="27"/>
      <c r="AC100" s="181" t="s">
        <v>138</v>
      </c>
      <c r="AD100" s="27"/>
      <c r="AE100" s="27"/>
      <c r="AF100" s="27"/>
      <c r="AG100" s="27"/>
      <c r="AH100" s="27"/>
      <c r="AI100" s="43"/>
      <c r="AJ100" s="43"/>
      <c r="AK100" s="27"/>
      <c r="AL100" s="93" t="s">
        <v>136</v>
      </c>
      <c r="AM100" s="94"/>
      <c r="AN100" s="94"/>
      <c r="AO100" s="94"/>
      <c r="AP100" s="94"/>
      <c r="AQ100" s="7">
        <f t="shared" si="18"/>
        <v>6</v>
      </c>
      <c r="AR100" s="49">
        <f t="shared" si="20"/>
        <v>68</v>
      </c>
      <c r="AS100" s="8">
        <f t="shared" si="17"/>
        <v>8.8235294117647065E-2</v>
      </c>
    </row>
    <row r="101" spans="1:45" x14ac:dyDescent="0.25">
      <c r="A101" s="141"/>
      <c r="B101" s="103" t="s">
        <v>77</v>
      </c>
      <c r="C101" s="38" t="s">
        <v>83</v>
      </c>
      <c r="D101" s="22"/>
      <c r="E101" s="4"/>
      <c r="F101" s="27"/>
      <c r="G101" s="27"/>
      <c r="H101" s="93" t="s">
        <v>136</v>
      </c>
      <c r="I101" s="3"/>
      <c r="J101" s="27"/>
      <c r="K101" s="181" t="s">
        <v>138</v>
      </c>
      <c r="L101" s="27"/>
      <c r="M101" s="27"/>
      <c r="N101" s="27"/>
      <c r="O101" s="182"/>
      <c r="P101" s="27"/>
      <c r="Q101" s="27"/>
      <c r="R101" s="27"/>
      <c r="S101" s="27"/>
      <c r="T101" s="181" t="s">
        <v>138</v>
      </c>
      <c r="U101" s="27"/>
      <c r="V101" s="27"/>
      <c r="W101" s="27"/>
      <c r="X101" s="181" t="s">
        <v>139</v>
      </c>
      <c r="Y101" s="27"/>
      <c r="Z101" s="27"/>
      <c r="AA101" s="27"/>
      <c r="AB101" s="181" t="s">
        <v>138</v>
      </c>
      <c r="AC101" s="27"/>
      <c r="AD101" s="27"/>
      <c r="AE101" s="27"/>
      <c r="AF101" s="27"/>
      <c r="AG101" s="27"/>
      <c r="AH101" s="27"/>
      <c r="AI101" s="43"/>
      <c r="AJ101" s="43"/>
      <c r="AK101" s="93" t="s">
        <v>136</v>
      </c>
      <c r="AL101" s="27"/>
      <c r="AM101" s="94"/>
      <c r="AN101" s="94"/>
      <c r="AO101" s="94"/>
      <c r="AP101" s="94"/>
      <c r="AQ101" s="7">
        <f t="shared" si="18"/>
        <v>6</v>
      </c>
      <c r="AR101" s="49">
        <f t="shared" si="20"/>
        <v>68</v>
      </c>
      <c r="AS101" s="8">
        <f t="shared" si="17"/>
        <v>8.8235294117647065E-2</v>
      </c>
    </row>
    <row r="102" spans="1:45" ht="12.75" customHeight="1" x14ac:dyDescent="0.25">
      <c r="A102" s="141"/>
      <c r="B102" s="103"/>
      <c r="C102" s="38" t="s">
        <v>84</v>
      </c>
      <c r="D102" s="25"/>
      <c r="E102" s="4"/>
      <c r="F102" s="27"/>
      <c r="G102" s="27"/>
      <c r="H102" s="93" t="s">
        <v>136</v>
      </c>
      <c r="I102" s="3"/>
      <c r="J102" s="27"/>
      <c r="K102" s="181" t="s">
        <v>138</v>
      </c>
      <c r="L102" s="27"/>
      <c r="M102" s="27"/>
      <c r="N102" s="27"/>
      <c r="O102" s="182"/>
      <c r="P102" s="27"/>
      <c r="Q102" s="27"/>
      <c r="R102" s="27"/>
      <c r="S102" s="27"/>
      <c r="T102" s="181" t="s">
        <v>138</v>
      </c>
      <c r="U102" s="27"/>
      <c r="V102" s="27"/>
      <c r="W102" s="27"/>
      <c r="X102" s="181" t="s">
        <v>139</v>
      </c>
      <c r="Y102" s="27"/>
      <c r="Z102" s="27"/>
      <c r="AA102" s="27"/>
      <c r="AB102" s="181" t="s">
        <v>138</v>
      </c>
      <c r="AC102" s="27"/>
      <c r="AD102" s="27"/>
      <c r="AE102" s="27"/>
      <c r="AF102" s="27"/>
      <c r="AG102" s="27"/>
      <c r="AH102" s="27"/>
      <c r="AI102" s="43"/>
      <c r="AJ102" s="43"/>
      <c r="AK102" s="93" t="s">
        <v>136</v>
      </c>
      <c r="AL102" s="27"/>
      <c r="AM102" s="94"/>
      <c r="AN102" s="94"/>
      <c r="AO102" s="94"/>
      <c r="AP102" s="94"/>
      <c r="AQ102" s="7">
        <f t="shared" si="18"/>
        <v>6</v>
      </c>
      <c r="AR102" s="49">
        <f t="shared" si="20"/>
        <v>68</v>
      </c>
      <c r="AS102" s="8">
        <f t="shared" si="17"/>
        <v>8.8235294117647065E-2</v>
      </c>
    </row>
    <row r="103" spans="1:45" ht="12.75" customHeight="1" x14ac:dyDescent="0.25">
      <c r="A103" s="141"/>
      <c r="B103" s="103" t="s">
        <v>85</v>
      </c>
      <c r="C103" s="38" t="s">
        <v>83</v>
      </c>
      <c r="D103" s="25"/>
      <c r="E103" s="4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42"/>
      <c r="AK103" s="27"/>
      <c r="AL103" s="27"/>
      <c r="AM103" s="94"/>
      <c r="AN103" s="94"/>
      <c r="AO103" s="94"/>
      <c r="AP103" s="94"/>
      <c r="AQ103" s="7">
        <f t="shared" si="18"/>
        <v>0</v>
      </c>
      <c r="AR103" s="3">
        <f>34*1</f>
        <v>34</v>
      </c>
      <c r="AS103" s="8">
        <f t="shared" si="17"/>
        <v>0</v>
      </c>
    </row>
    <row r="104" spans="1:45" ht="12.75" customHeight="1" x14ac:dyDescent="0.25">
      <c r="A104" s="141"/>
      <c r="B104" s="103"/>
      <c r="C104" s="38" t="s">
        <v>84</v>
      </c>
      <c r="D104" s="25"/>
      <c r="E104" s="4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42"/>
      <c r="AJ104" s="27"/>
      <c r="AK104" s="27"/>
      <c r="AL104" s="27"/>
      <c r="AM104" s="94"/>
      <c r="AN104" s="94"/>
      <c r="AO104" s="94"/>
      <c r="AP104" s="94"/>
      <c r="AQ104" s="7">
        <f t="shared" si="18"/>
        <v>0</v>
      </c>
      <c r="AR104" s="3">
        <f t="shared" ref="AR104:AR110" si="21">34*1</f>
        <v>34</v>
      </c>
      <c r="AS104" s="8">
        <f t="shared" si="17"/>
        <v>0</v>
      </c>
    </row>
    <row r="105" spans="1:45" ht="12.75" customHeight="1" x14ac:dyDescent="0.25">
      <c r="A105" s="141"/>
      <c r="B105" s="103" t="s">
        <v>53</v>
      </c>
      <c r="C105" s="38" t="s">
        <v>83</v>
      </c>
      <c r="D105" s="22"/>
      <c r="E105" s="4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42"/>
      <c r="AJ105" s="27"/>
      <c r="AK105" s="27"/>
      <c r="AL105" s="27"/>
      <c r="AM105" s="94"/>
      <c r="AN105" s="94"/>
      <c r="AO105" s="94"/>
      <c r="AP105" s="94"/>
      <c r="AQ105" s="7">
        <f t="shared" si="18"/>
        <v>0</v>
      </c>
      <c r="AR105" s="3">
        <f t="shared" si="21"/>
        <v>34</v>
      </c>
      <c r="AS105" s="8">
        <f t="shared" si="17"/>
        <v>0</v>
      </c>
    </row>
    <row r="106" spans="1:45" ht="12.75" customHeight="1" x14ac:dyDescent="0.25">
      <c r="A106" s="141"/>
      <c r="B106" s="103"/>
      <c r="C106" s="38" t="s">
        <v>84</v>
      </c>
      <c r="D106" s="22"/>
      <c r="E106" s="4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42"/>
      <c r="AJ106" s="27"/>
      <c r="AK106" s="27"/>
      <c r="AL106" s="27"/>
      <c r="AM106" s="94"/>
      <c r="AN106" s="94"/>
      <c r="AO106" s="94"/>
      <c r="AP106" s="94"/>
      <c r="AQ106" s="7">
        <f t="shared" si="18"/>
        <v>0</v>
      </c>
      <c r="AR106" s="3">
        <f t="shared" si="21"/>
        <v>34</v>
      </c>
      <c r="AS106" s="8">
        <f t="shared" si="17"/>
        <v>0</v>
      </c>
    </row>
    <row r="107" spans="1:45" ht="12.75" customHeight="1" x14ac:dyDescent="0.25">
      <c r="A107" s="141"/>
      <c r="B107" s="100" t="s">
        <v>54</v>
      </c>
      <c r="C107" s="38" t="s">
        <v>83</v>
      </c>
      <c r="D107" s="22"/>
      <c r="E107" s="4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42"/>
      <c r="AJ107" s="27"/>
      <c r="AK107" s="27"/>
      <c r="AL107" s="27"/>
      <c r="AM107" s="94"/>
      <c r="AN107" s="94"/>
      <c r="AO107" s="94"/>
      <c r="AP107" s="94"/>
      <c r="AQ107" s="7">
        <f t="shared" si="18"/>
        <v>0</v>
      </c>
      <c r="AR107" s="3">
        <f t="shared" si="21"/>
        <v>34</v>
      </c>
      <c r="AS107" s="8">
        <f t="shared" si="17"/>
        <v>0</v>
      </c>
    </row>
    <row r="108" spans="1:45" ht="12.75" customHeight="1" x14ac:dyDescent="0.25">
      <c r="A108" s="141"/>
      <c r="B108" s="101"/>
      <c r="C108" s="38" t="s">
        <v>84</v>
      </c>
      <c r="D108" s="22"/>
      <c r="E108" s="4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42"/>
      <c r="AJ108" s="27"/>
      <c r="AK108" s="27"/>
      <c r="AL108" s="27"/>
      <c r="AM108" s="94"/>
      <c r="AN108" s="94"/>
      <c r="AO108" s="94"/>
      <c r="AP108" s="94"/>
      <c r="AQ108" s="7">
        <f t="shared" si="18"/>
        <v>0</v>
      </c>
      <c r="AR108" s="3">
        <f t="shared" si="21"/>
        <v>34</v>
      </c>
      <c r="AS108" s="8">
        <f t="shared" si="17"/>
        <v>0</v>
      </c>
    </row>
    <row r="109" spans="1:45" ht="12.75" customHeight="1" x14ac:dyDescent="0.25">
      <c r="A109" s="141"/>
      <c r="B109" s="100" t="s">
        <v>55</v>
      </c>
      <c r="C109" s="38" t="s">
        <v>83</v>
      </c>
      <c r="D109" s="22"/>
      <c r="E109" s="4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42"/>
      <c r="AJ109" s="27"/>
      <c r="AK109" s="27"/>
      <c r="AL109" s="27"/>
      <c r="AM109" s="94"/>
      <c r="AN109" s="94"/>
      <c r="AO109" s="94"/>
      <c r="AP109" s="94"/>
      <c r="AQ109" s="7">
        <f t="shared" si="18"/>
        <v>0</v>
      </c>
      <c r="AR109" s="3">
        <f t="shared" si="21"/>
        <v>34</v>
      </c>
      <c r="AS109" s="8">
        <f t="shared" si="17"/>
        <v>0</v>
      </c>
    </row>
    <row r="110" spans="1:45" ht="12.75" customHeight="1" x14ac:dyDescent="0.25">
      <c r="A110" s="141"/>
      <c r="B110" s="101"/>
      <c r="C110" s="38" t="s">
        <v>84</v>
      </c>
      <c r="D110" s="22"/>
      <c r="E110" s="4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42"/>
      <c r="AG110" s="42"/>
      <c r="AH110" s="27"/>
      <c r="AI110" s="27"/>
      <c r="AJ110" s="43"/>
      <c r="AK110" s="42"/>
      <c r="AL110" s="27"/>
      <c r="AM110" s="94"/>
      <c r="AN110" s="94"/>
      <c r="AO110" s="94"/>
      <c r="AP110" s="94"/>
      <c r="AQ110" s="7">
        <f t="shared" si="18"/>
        <v>0</v>
      </c>
      <c r="AR110" s="3">
        <f t="shared" si="21"/>
        <v>34</v>
      </c>
      <c r="AS110" s="8">
        <f t="shared" si="17"/>
        <v>0</v>
      </c>
    </row>
    <row r="111" spans="1:45" ht="12.75" customHeight="1" x14ac:dyDescent="0.25">
      <c r="A111" s="141"/>
      <c r="B111" s="103" t="s">
        <v>75</v>
      </c>
      <c r="C111" s="38" t="s">
        <v>83</v>
      </c>
      <c r="D111" s="25"/>
      <c r="E111" s="4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42"/>
      <c r="AI111" s="42"/>
      <c r="AJ111" s="43"/>
      <c r="AK111" s="27"/>
      <c r="AL111" s="27"/>
      <c r="AM111" s="94"/>
      <c r="AN111" s="94"/>
      <c r="AO111" s="94"/>
      <c r="AP111" s="94"/>
      <c r="AQ111" s="7">
        <f t="shared" si="18"/>
        <v>0</v>
      </c>
      <c r="AR111" s="49">
        <f>34*2</f>
        <v>68</v>
      </c>
      <c r="AS111" s="8">
        <f t="shared" si="17"/>
        <v>0</v>
      </c>
    </row>
    <row r="112" spans="1:45" ht="12.75" customHeight="1" x14ac:dyDescent="0.25">
      <c r="A112" s="141"/>
      <c r="B112" s="103"/>
      <c r="C112" s="38" t="s">
        <v>84</v>
      </c>
      <c r="D112" s="25"/>
      <c r="E112" s="4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42"/>
      <c r="AI112" s="42"/>
      <c r="AJ112" s="43"/>
      <c r="AK112" s="27"/>
      <c r="AL112" s="27"/>
      <c r="AM112" s="94"/>
      <c r="AN112" s="94"/>
      <c r="AO112" s="94"/>
      <c r="AP112" s="94"/>
      <c r="AQ112" s="7">
        <f t="shared" si="18"/>
        <v>0</v>
      </c>
      <c r="AR112" s="49">
        <f>34*2</f>
        <v>68</v>
      </c>
      <c r="AS112" s="8">
        <f t="shared" si="17"/>
        <v>0</v>
      </c>
    </row>
    <row r="113" spans="1:45" ht="27" customHeight="1" x14ac:dyDescent="0.25">
      <c r="A113" s="67"/>
      <c r="B113" s="68"/>
      <c r="C113" s="68"/>
      <c r="D113" s="68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7"/>
      <c r="AN113" s="67"/>
      <c r="AO113" s="67"/>
      <c r="AP113" s="67"/>
      <c r="AQ113" s="67"/>
      <c r="AR113" s="67"/>
      <c r="AS113" s="67"/>
    </row>
    <row r="114" spans="1:45" s="44" customFormat="1" ht="90.75" customHeight="1" x14ac:dyDescent="0.25">
      <c r="A114" s="144" t="s">
        <v>26</v>
      </c>
      <c r="B114" s="144"/>
      <c r="C114" s="144"/>
      <c r="D114" s="144"/>
      <c r="E114" s="104" t="s">
        <v>40</v>
      </c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6" t="s">
        <v>20</v>
      </c>
      <c r="AR114" s="106" t="s">
        <v>22</v>
      </c>
      <c r="AS114" s="119" t="s">
        <v>21</v>
      </c>
    </row>
    <row r="115" spans="1:45" s="44" customFormat="1" ht="21" customHeight="1" x14ac:dyDescent="0.25">
      <c r="A115" s="103" t="s">
        <v>0</v>
      </c>
      <c r="B115" s="103"/>
      <c r="C115" s="103"/>
      <c r="D115" s="23" t="s">
        <v>18</v>
      </c>
      <c r="E115" s="103" t="s">
        <v>1</v>
      </c>
      <c r="F115" s="103"/>
      <c r="G115" s="103"/>
      <c r="H115" s="103"/>
      <c r="I115" s="103" t="s">
        <v>2</v>
      </c>
      <c r="J115" s="103"/>
      <c r="K115" s="103"/>
      <c r="L115" s="103"/>
      <c r="M115" s="103" t="s">
        <v>3</v>
      </c>
      <c r="N115" s="103"/>
      <c r="O115" s="103"/>
      <c r="P115" s="103"/>
      <c r="Q115" s="103" t="s">
        <v>4</v>
      </c>
      <c r="R115" s="103"/>
      <c r="S115" s="103"/>
      <c r="T115" s="103"/>
      <c r="U115" s="103" t="s">
        <v>5</v>
      </c>
      <c r="V115" s="103"/>
      <c r="W115" s="103"/>
      <c r="X115" s="103" t="s">
        <v>6</v>
      </c>
      <c r="Y115" s="103"/>
      <c r="Z115" s="103"/>
      <c r="AA115" s="103"/>
      <c r="AB115" s="103" t="s">
        <v>7</v>
      </c>
      <c r="AC115" s="103"/>
      <c r="AD115" s="103"/>
      <c r="AE115" s="103" t="s">
        <v>8</v>
      </c>
      <c r="AF115" s="103"/>
      <c r="AG115" s="103"/>
      <c r="AH115" s="103"/>
      <c r="AI115" s="103"/>
      <c r="AJ115" s="103" t="s">
        <v>9</v>
      </c>
      <c r="AK115" s="103"/>
      <c r="AL115" s="103"/>
      <c r="AM115" s="185" t="s">
        <v>10</v>
      </c>
      <c r="AN115" s="185"/>
      <c r="AO115" s="185"/>
      <c r="AP115" s="185"/>
      <c r="AQ115" s="106"/>
      <c r="AR115" s="106"/>
      <c r="AS115" s="119"/>
    </row>
    <row r="116" spans="1:45" s="44" customFormat="1" ht="15" customHeight="1" x14ac:dyDescent="0.25">
      <c r="A116" s="103"/>
      <c r="B116" s="103"/>
      <c r="C116" s="103"/>
      <c r="D116" s="23" t="s">
        <v>19</v>
      </c>
      <c r="E116" s="5">
        <v>1</v>
      </c>
      <c r="F116" s="5">
        <v>2</v>
      </c>
      <c r="G116" s="5">
        <v>3</v>
      </c>
      <c r="H116" s="5">
        <v>4</v>
      </c>
      <c r="I116" s="5">
        <v>5</v>
      </c>
      <c r="J116" s="5">
        <v>6</v>
      </c>
      <c r="K116" s="5">
        <v>7</v>
      </c>
      <c r="L116" s="5">
        <v>8</v>
      </c>
      <c r="M116" s="5">
        <v>9</v>
      </c>
      <c r="N116" s="5">
        <v>10</v>
      </c>
      <c r="O116" s="5">
        <v>11</v>
      </c>
      <c r="P116" s="5">
        <v>12</v>
      </c>
      <c r="Q116" s="5">
        <v>13</v>
      </c>
      <c r="R116" s="5">
        <v>14</v>
      </c>
      <c r="S116" s="5">
        <v>15</v>
      </c>
      <c r="T116" s="5">
        <v>16</v>
      </c>
      <c r="U116" s="5">
        <v>17</v>
      </c>
      <c r="V116" s="5">
        <v>18</v>
      </c>
      <c r="W116" s="5">
        <v>19</v>
      </c>
      <c r="X116" s="5">
        <v>20</v>
      </c>
      <c r="Y116" s="5">
        <v>21</v>
      </c>
      <c r="Z116" s="5">
        <v>22</v>
      </c>
      <c r="AA116" s="5">
        <v>23</v>
      </c>
      <c r="AB116" s="5">
        <v>24</v>
      </c>
      <c r="AC116" s="5">
        <v>25</v>
      </c>
      <c r="AD116" s="5">
        <v>26</v>
      </c>
      <c r="AE116" s="5">
        <v>27</v>
      </c>
      <c r="AF116" s="5">
        <v>28</v>
      </c>
      <c r="AG116" s="5">
        <v>29</v>
      </c>
      <c r="AH116" s="5">
        <v>30</v>
      </c>
      <c r="AI116" s="5">
        <v>31</v>
      </c>
      <c r="AJ116" s="5">
        <v>32</v>
      </c>
      <c r="AK116" s="5">
        <v>33</v>
      </c>
      <c r="AL116" s="5">
        <v>34</v>
      </c>
      <c r="AM116" s="186">
        <v>35</v>
      </c>
      <c r="AN116" s="186">
        <v>36</v>
      </c>
      <c r="AO116" s="186">
        <v>37</v>
      </c>
      <c r="AP116" s="186">
        <v>38</v>
      </c>
      <c r="AQ116" s="106"/>
      <c r="AR116" s="106"/>
      <c r="AS116" s="119"/>
    </row>
    <row r="117" spans="1:45" s="44" customFormat="1" ht="14.25" customHeight="1" x14ac:dyDescent="0.25">
      <c r="A117" s="141" t="s">
        <v>25</v>
      </c>
      <c r="B117" s="100" t="s">
        <v>13</v>
      </c>
      <c r="C117" s="24" t="s">
        <v>87</v>
      </c>
      <c r="D117" s="25"/>
      <c r="E117" s="4"/>
      <c r="F117" s="27"/>
      <c r="G117" s="177" t="s">
        <v>137</v>
      </c>
      <c r="H117" s="27"/>
      <c r="I117" s="4"/>
      <c r="J117" s="4"/>
      <c r="K117" s="181" t="s">
        <v>138</v>
      </c>
      <c r="L117" s="4"/>
      <c r="M117" s="4"/>
      <c r="N117" s="4"/>
      <c r="O117" s="181" t="s">
        <v>139</v>
      </c>
      <c r="P117" s="4"/>
      <c r="Q117" s="4"/>
      <c r="R117" s="4"/>
      <c r="S117" s="181" t="s">
        <v>138</v>
      </c>
      <c r="T117" s="4"/>
      <c r="U117" s="4"/>
      <c r="V117" s="4"/>
      <c r="W117" s="4"/>
      <c r="X117" s="4"/>
      <c r="Y117" s="181" t="s">
        <v>139</v>
      </c>
      <c r="Z117" s="4"/>
      <c r="AA117" s="4"/>
      <c r="AB117" s="4"/>
      <c r="AC117" s="181" t="s">
        <v>138</v>
      </c>
      <c r="AD117" s="4"/>
      <c r="AE117" s="4"/>
      <c r="AF117" s="181" t="s">
        <v>139</v>
      </c>
      <c r="AG117" s="4"/>
      <c r="AH117" s="4"/>
      <c r="AI117" s="181" t="s">
        <v>138</v>
      </c>
      <c r="AJ117" s="42"/>
      <c r="AK117" s="4"/>
      <c r="AL117" s="93" t="s">
        <v>136</v>
      </c>
      <c r="AM117" s="94"/>
      <c r="AN117" s="94"/>
      <c r="AO117" s="94"/>
      <c r="AP117" s="94"/>
      <c r="AQ117" s="7">
        <f>COUNTA(E117:AP117)</f>
        <v>9</v>
      </c>
      <c r="AR117" s="3">
        <f>34*5</f>
        <v>170</v>
      </c>
      <c r="AS117" s="8">
        <f t="shared" ref="AS117:AS149" si="22">AQ117/AR117</f>
        <v>5.2941176470588235E-2</v>
      </c>
    </row>
    <row r="118" spans="1:45" s="44" customFormat="1" ht="17.25" customHeight="1" x14ac:dyDescent="0.25">
      <c r="A118" s="141"/>
      <c r="B118" s="101"/>
      <c r="C118" s="24" t="s">
        <v>88</v>
      </c>
      <c r="D118" s="25"/>
      <c r="E118" s="4"/>
      <c r="F118" s="27"/>
      <c r="G118" s="177" t="s">
        <v>137</v>
      </c>
      <c r="H118" s="27"/>
      <c r="I118" s="4"/>
      <c r="J118" s="4"/>
      <c r="K118" s="181" t="s">
        <v>138</v>
      </c>
      <c r="L118" s="4"/>
      <c r="M118" s="4"/>
      <c r="N118" s="4"/>
      <c r="O118" s="181" t="s">
        <v>139</v>
      </c>
      <c r="P118" s="4"/>
      <c r="Q118" s="4"/>
      <c r="R118" s="4"/>
      <c r="S118" s="181" t="s">
        <v>138</v>
      </c>
      <c r="T118" s="4"/>
      <c r="U118" s="4"/>
      <c r="V118" s="4"/>
      <c r="W118" s="4"/>
      <c r="X118" s="4"/>
      <c r="Y118" s="181" t="s">
        <v>139</v>
      </c>
      <c r="Z118" s="4"/>
      <c r="AA118" s="4"/>
      <c r="AB118" s="4"/>
      <c r="AC118" s="181" t="s">
        <v>138</v>
      </c>
      <c r="AD118" s="4"/>
      <c r="AE118" s="4"/>
      <c r="AF118" s="181" t="s">
        <v>139</v>
      </c>
      <c r="AG118" s="4"/>
      <c r="AH118" s="4"/>
      <c r="AI118" s="181" t="s">
        <v>138</v>
      </c>
      <c r="AJ118" s="42"/>
      <c r="AK118" s="4"/>
      <c r="AL118" s="93" t="s">
        <v>136</v>
      </c>
      <c r="AM118" s="94"/>
      <c r="AN118" s="94"/>
      <c r="AO118" s="94"/>
      <c r="AP118" s="94"/>
      <c r="AQ118" s="7">
        <f t="shared" ref="AQ118:AQ149" si="23">COUNTA(E118:AP118)</f>
        <v>9</v>
      </c>
      <c r="AR118" s="3">
        <f>34*5</f>
        <v>170</v>
      </c>
      <c r="AS118" s="8">
        <f t="shared" si="22"/>
        <v>5.2941176470588235E-2</v>
      </c>
    </row>
    <row r="119" spans="1:45" s="44" customFormat="1" ht="13.5" customHeight="1" x14ac:dyDescent="0.25">
      <c r="A119" s="141"/>
      <c r="B119" s="102"/>
      <c r="C119" s="24" t="s">
        <v>89</v>
      </c>
      <c r="D119" s="25"/>
      <c r="E119" s="4"/>
      <c r="F119" s="27"/>
      <c r="G119" s="177" t="s">
        <v>137</v>
      </c>
      <c r="H119" s="27"/>
      <c r="I119" s="4"/>
      <c r="J119" s="4"/>
      <c r="K119" s="181" t="s">
        <v>138</v>
      </c>
      <c r="L119" s="4"/>
      <c r="M119" s="4"/>
      <c r="N119" s="4"/>
      <c r="O119" s="181" t="s">
        <v>139</v>
      </c>
      <c r="P119" s="4"/>
      <c r="Q119" s="4"/>
      <c r="R119" s="4"/>
      <c r="S119" s="181" t="s">
        <v>138</v>
      </c>
      <c r="T119" s="4"/>
      <c r="U119" s="4"/>
      <c r="V119" s="4"/>
      <c r="W119" s="4"/>
      <c r="X119" s="4"/>
      <c r="Y119" s="181" t="s">
        <v>139</v>
      </c>
      <c r="Z119" s="4"/>
      <c r="AA119" s="4"/>
      <c r="AB119" s="4"/>
      <c r="AC119" s="181" t="s">
        <v>138</v>
      </c>
      <c r="AD119" s="4"/>
      <c r="AE119" s="4"/>
      <c r="AF119" s="181" t="s">
        <v>139</v>
      </c>
      <c r="AG119" s="4"/>
      <c r="AH119" s="4"/>
      <c r="AI119" s="181" t="s">
        <v>138</v>
      </c>
      <c r="AJ119" s="42"/>
      <c r="AK119" s="4"/>
      <c r="AL119" s="93" t="s">
        <v>136</v>
      </c>
      <c r="AM119" s="94"/>
      <c r="AN119" s="94"/>
      <c r="AO119" s="94"/>
      <c r="AP119" s="94"/>
      <c r="AQ119" s="7">
        <f t="shared" si="23"/>
        <v>9</v>
      </c>
      <c r="AR119" s="3">
        <f>34*5</f>
        <v>170</v>
      </c>
      <c r="AS119" s="8">
        <f t="shared" si="22"/>
        <v>5.2941176470588235E-2</v>
      </c>
    </row>
    <row r="120" spans="1:45" s="44" customFormat="1" ht="18" customHeight="1" x14ac:dyDescent="0.25">
      <c r="A120" s="141"/>
      <c r="B120" s="100" t="s">
        <v>27</v>
      </c>
      <c r="C120" s="24" t="s">
        <v>87</v>
      </c>
      <c r="D120" s="25"/>
      <c r="E120" s="4"/>
      <c r="F120" s="27"/>
      <c r="G120" s="177" t="s">
        <v>137</v>
      </c>
      <c r="H120" s="27"/>
      <c r="I120" s="27"/>
      <c r="J120" s="27"/>
      <c r="K120" s="181" t="s">
        <v>138</v>
      </c>
      <c r="L120" s="27"/>
      <c r="M120" s="27"/>
      <c r="N120" s="27"/>
      <c r="O120" s="27"/>
      <c r="P120" s="42"/>
      <c r="Q120" s="27"/>
      <c r="R120" s="27"/>
      <c r="S120" s="27"/>
      <c r="T120" s="181" t="s">
        <v>138</v>
      </c>
      <c r="U120" s="27"/>
      <c r="V120" s="27"/>
      <c r="W120" s="27"/>
      <c r="X120" s="181" t="s">
        <v>139</v>
      </c>
      <c r="Y120" s="27"/>
      <c r="Z120" s="27"/>
      <c r="AA120" s="27"/>
      <c r="AB120" s="27"/>
      <c r="AC120" s="181" t="s">
        <v>138</v>
      </c>
      <c r="AD120" s="27"/>
      <c r="AE120" s="27"/>
      <c r="AF120" s="27"/>
      <c r="AG120" s="27"/>
      <c r="AH120" s="175"/>
      <c r="AI120" s="27"/>
      <c r="AJ120" s="27"/>
      <c r="AK120" s="27"/>
      <c r="AL120" s="181" t="s">
        <v>138</v>
      </c>
      <c r="AM120" s="94"/>
      <c r="AN120" s="94"/>
      <c r="AO120" s="94"/>
      <c r="AP120" s="94"/>
      <c r="AQ120" s="7">
        <f t="shared" si="23"/>
        <v>6</v>
      </c>
      <c r="AR120" s="3">
        <f t="shared" ref="AR120:AR125" si="24">34*3</f>
        <v>102</v>
      </c>
      <c r="AS120" s="8">
        <f t="shared" si="22"/>
        <v>5.8823529411764705E-2</v>
      </c>
    </row>
    <row r="121" spans="1:45" s="44" customFormat="1" ht="18" customHeight="1" x14ac:dyDescent="0.25">
      <c r="A121" s="141"/>
      <c r="B121" s="101"/>
      <c r="C121" s="24" t="s">
        <v>88</v>
      </c>
      <c r="D121" s="25"/>
      <c r="E121" s="4"/>
      <c r="F121" s="4"/>
      <c r="G121" s="177" t="s">
        <v>137</v>
      </c>
      <c r="H121" s="27"/>
      <c r="I121" s="27"/>
      <c r="J121" s="27"/>
      <c r="K121" s="181" t="s">
        <v>138</v>
      </c>
      <c r="L121" s="27"/>
      <c r="M121" s="27"/>
      <c r="N121" s="27"/>
      <c r="O121" s="27"/>
      <c r="P121" s="42"/>
      <c r="Q121" s="27"/>
      <c r="R121" s="27"/>
      <c r="S121" s="27"/>
      <c r="T121" s="181" t="s">
        <v>138</v>
      </c>
      <c r="U121" s="27"/>
      <c r="V121" s="27"/>
      <c r="W121" s="27"/>
      <c r="X121" s="181" t="s">
        <v>139</v>
      </c>
      <c r="Y121" s="27"/>
      <c r="Z121" s="27"/>
      <c r="AA121" s="27"/>
      <c r="AB121" s="27"/>
      <c r="AC121" s="181" t="s">
        <v>138</v>
      </c>
      <c r="AD121" s="27"/>
      <c r="AE121" s="27"/>
      <c r="AF121" s="27"/>
      <c r="AG121" s="27"/>
      <c r="AH121" s="175"/>
      <c r="AI121" s="27"/>
      <c r="AJ121" s="27"/>
      <c r="AK121" s="27"/>
      <c r="AL121" s="181" t="s">
        <v>138</v>
      </c>
      <c r="AM121" s="94"/>
      <c r="AN121" s="94"/>
      <c r="AO121" s="94"/>
      <c r="AP121" s="94"/>
      <c r="AQ121" s="7">
        <f t="shared" si="23"/>
        <v>6</v>
      </c>
      <c r="AR121" s="3">
        <f t="shared" si="24"/>
        <v>102</v>
      </c>
      <c r="AS121" s="8">
        <f t="shared" si="22"/>
        <v>5.8823529411764705E-2</v>
      </c>
    </row>
    <row r="122" spans="1:45" s="44" customFormat="1" ht="18.75" customHeight="1" x14ac:dyDescent="0.25">
      <c r="A122" s="141"/>
      <c r="B122" s="102"/>
      <c r="C122" s="24" t="s">
        <v>89</v>
      </c>
      <c r="D122" s="25"/>
      <c r="E122" s="4"/>
      <c r="F122" s="4"/>
      <c r="G122" s="177" t="s">
        <v>137</v>
      </c>
      <c r="H122" s="27"/>
      <c r="I122" s="27"/>
      <c r="J122" s="27"/>
      <c r="K122" s="181" t="s">
        <v>138</v>
      </c>
      <c r="L122" s="27"/>
      <c r="M122" s="27"/>
      <c r="N122" s="27"/>
      <c r="O122" s="27"/>
      <c r="P122" s="42"/>
      <c r="Q122" s="27"/>
      <c r="R122" s="27"/>
      <c r="S122" s="27"/>
      <c r="T122" s="181" t="s">
        <v>138</v>
      </c>
      <c r="U122" s="27"/>
      <c r="V122" s="27"/>
      <c r="W122" s="27"/>
      <c r="X122" s="181" t="s">
        <v>139</v>
      </c>
      <c r="Y122" s="27"/>
      <c r="Z122" s="27"/>
      <c r="AA122" s="27"/>
      <c r="AB122" s="27"/>
      <c r="AC122" s="181" t="s">
        <v>138</v>
      </c>
      <c r="AD122" s="27"/>
      <c r="AE122" s="27"/>
      <c r="AF122" s="27"/>
      <c r="AG122" s="27"/>
      <c r="AH122" s="175"/>
      <c r="AI122" s="27"/>
      <c r="AJ122" s="27"/>
      <c r="AK122" s="27"/>
      <c r="AL122" s="181" t="s">
        <v>138</v>
      </c>
      <c r="AM122" s="94"/>
      <c r="AN122" s="94"/>
      <c r="AO122" s="94"/>
      <c r="AP122" s="94"/>
      <c r="AQ122" s="7">
        <f t="shared" si="23"/>
        <v>6</v>
      </c>
      <c r="AR122" s="3">
        <f t="shared" si="24"/>
        <v>102</v>
      </c>
      <c r="AS122" s="8">
        <f t="shared" si="22"/>
        <v>5.8823529411764705E-2</v>
      </c>
    </row>
    <row r="123" spans="1:45" s="44" customFormat="1" ht="21" customHeight="1" x14ac:dyDescent="0.25">
      <c r="A123" s="141"/>
      <c r="B123" s="100" t="s">
        <v>12</v>
      </c>
      <c r="C123" s="24" t="s">
        <v>87</v>
      </c>
      <c r="D123" s="20"/>
      <c r="E123" s="4"/>
      <c r="F123" s="4"/>
      <c r="G123" s="4"/>
      <c r="H123" s="42"/>
      <c r="I123" s="177" t="s">
        <v>137</v>
      </c>
      <c r="J123" s="27"/>
      <c r="K123" s="27"/>
      <c r="L123" s="27"/>
      <c r="M123" s="175"/>
      <c r="N123" s="27"/>
      <c r="O123" s="27"/>
      <c r="P123" s="27"/>
      <c r="Q123" s="27"/>
      <c r="R123" s="181" t="s">
        <v>138</v>
      </c>
      <c r="S123" s="27"/>
      <c r="T123" s="27"/>
      <c r="U123" s="27"/>
      <c r="V123" s="27"/>
      <c r="W123" s="27"/>
      <c r="X123" s="181" t="s">
        <v>139</v>
      </c>
      <c r="Y123" s="27"/>
      <c r="Z123" s="27"/>
      <c r="AA123" s="27"/>
      <c r="AB123" s="27"/>
      <c r="AC123" s="27"/>
      <c r="AD123" s="181" t="s">
        <v>138</v>
      </c>
      <c r="AE123" s="27"/>
      <c r="AF123" s="27"/>
      <c r="AG123" s="27"/>
      <c r="AH123" s="27"/>
      <c r="AI123" s="27"/>
      <c r="AJ123" s="27"/>
      <c r="AK123" s="181" t="s">
        <v>138</v>
      </c>
      <c r="AL123" s="27"/>
      <c r="AM123" s="94"/>
      <c r="AN123" s="94"/>
      <c r="AO123" s="94"/>
      <c r="AP123" s="94"/>
      <c r="AQ123" s="7">
        <f t="shared" si="23"/>
        <v>5</v>
      </c>
      <c r="AR123" s="3">
        <f t="shared" si="24"/>
        <v>102</v>
      </c>
      <c r="AS123" s="8">
        <f t="shared" si="22"/>
        <v>4.9019607843137254E-2</v>
      </c>
    </row>
    <row r="124" spans="1:45" s="44" customFormat="1" ht="18.75" customHeight="1" x14ac:dyDescent="0.25">
      <c r="A124" s="141"/>
      <c r="B124" s="101"/>
      <c r="C124" s="24" t="s">
        <v>88</v>
      </c>
      <c r="D124" s="20"/>
      <c r="E124" s="4"/>
      <c r="F124" s="4"/>
      <c r="G124" s="4"/>
      <c r="H124" s="42"/>
      <c r="I124" s="177" t="s">
        <v>137</v>
      </c>
      <c r="J124" s="27"/>
      <c r="K124" s="27"/>
      <c r="L124" s="27"/>
      <c r="M124" s="175"/>
      <c r="N124" s="27"/>
      <c r="O124" s="27"/>
      <c r="P124" s="27"/>
      <c r="Q124" s="27"/>
      <c r="R124" s="181" t="s">
        <v>138</v>
      </c>
      <c r="S124" s="27"/>
      <c r="T124" s="27"/>
      <c r="U124" s="27"/>
      <c r="V124" s="27"/>
      <c r="W124" s="27"/>
      <c r="X124" s="181" t="s">
        <v>139</v>
      </c>
      <c r="Y124" s="27"/>
      <c r="Z124" s="27"/>
      <c r="AA124" s="27"/>
      <c r="AB124" s="27"/>
      <c r="AC124" s="27"/>
      <c r="AD124" s="181" t="s">
        <v>138</v>
      </c>
      <c r="AE124" s="27"/>
      <c r="AF124" s="27"/>
      <c r="AG124" s="27"/>
      <c r="AH124" s="27"/>
      <c r="AI124" s="27"/>
      <c r="AJ124" s="27"/>
      <c r="AK124" s="181" t="s">
        <v>138</v>
      </c>
      <c r="AL124" s="27"/>
      <c r="AM124" s="94"/>
      <c r="AN124" s="94"/>
      <c r="AO124" s="94"/>
      <c r="AP124" s="94"/>
      <c r="AQ124" s="7">
        <f t="shared" si="23"/>
        <v>5</v>
      </c>
      <c r="AR124" s="3">
        <f t="shared" si="24"/>
        <v>102</v>
      </c>
      <c r="AS124" s="8">
        <f t="shared" si="22"/>
        <v>4.9019607843137254E-2</v>
      </c>
    </row>
    <row r="125" spans="1:45" s="44" customFormat="1" ht="16.5" customHeight="1" x14ac:dyDescent="0.25">
      <c r="A125" s="141"/>
      <c r="B125" s="102"/>
      <c r="C125" s="24" t="s">
        <v>89</v>
      </c>
      <c r="D125" s="20"/>
      <c r="E125" s="4"/>
      <c r="F125" s="4"/>
      <c r="G125" s="4"/>
      <c r="H125" s="42"/>
      <c r="I125" s="177" t="s">
        <v>137</v>
      </c>
      <c r="J125" s="27"/>
      <c r="K125" s="27"/>
      <c r="L125" s="27"/>
      <c r="M125" s="175"/>
      <c r="N125" s="27"/>
      <c r="O125" s="27"/>
      <c r="P125" s="27"/>
      <c r="Q125" s="27"/>
      <c r="R125" s="181" t="s">
        <v>138</v>
      </c>
      <c r="S125" s="27"/>
      <c r="T125" s="27"/>
      <c r="U125" s="27"/>
      <c r="V125" s="27"/>
      <c r="W125" s="27"/>
      <c r="X125" s="181" t="s">
        <v>139</v>
      </c>
      <c r="Y125" s="27"/>
      <c r="Z125" s="27"/>
      <c r="AA125" s="27"/>
      <c r="AB125" s="27"/>
      <c r="AC125" s="27"/>
      <c r="AD125" s="181" t="s">
        <v>138</v>
      </c>
      <c r="AE125" s="27"/>
      <c r="AF125" s="27"/>
      <c r="AG125" s="27"/>
      <c r="AH125" s="27"/>
      <c r="AI125" s="43"/>
      <c r="AJ125" s="43"/>
      <c r="AK125" s="181" t="s">
        <v>138</v>
      </c>
      <c r="AL125" s="27"/>
      <c r="AM125" s="94"/>
      <c r="AN125" s="94"/>
      <c r="AO125" s="94"/>
      <c r="AP125" s="94"/>
      <c r="AQ125" s="7">
        <f t="shared" si="23"/>
        <v>5</v>
      </c>
      <c r="AR125" s="3">
        <f t="shared" si="24"/>
        <v>102</v>
      </c>
      <c r="AS125" s="8">
        <f t="shared" si="22"/>
        <v>4.9019607843137254E-2</v>
      </c>
    </row>
    <row r="126" spans="1:45" s="44" customFormat="1" ht="21" customHeight="1" x14ac:dyDescent="0.25">
      <c r="A126" s="141"/>
      <c r="B126" s="100" t="s">
        <v>11</v>
      </c>
      <c r="C126" s="24" t="s">
        <v>87</v>
      </c>
      <c r="D126" s="25"/>
      <c r="E126" s="4"/>
      <c r="F126" s="4"/>
      <c r="G126" s="4"/>
      <c r="H126" s="177" t="s">
        <v>137</v>
      </c>
      <c r="I126" s="27"/>
      <c r="J126" s="27"/>
      <c r="K126" s="27"/>
      <c r="L126" s="181" t="s">
        <v>138</v>
      </c>
      <c r="M126" s="27"/>
      <c r="N126" s="27"/>
      <c r="O126" s="181" t="s">
        <v>139</v>
      </c>
      <c r="P126" s="27"/>
      <c r="Q126" s="27"/>
      <c r="R126" s="27"/>
      <c r="S126" s="181" t="s">
        <v>138</v>
      </c>
      <c r="T126" s="27"/>
      <c r="U126" s="27"/>
      <c r="V126" s="27"/>
      <c r="W126" s="27"/>
      <c r="X126" s="27"/>
      <c r="Y126" s="181" t="s">
        <v>139</v>
      </c>
      <c r="Z126" s="27"/>
      <c r="AA126" s="27"/>
      <c r="AB126" s="27"/>
      <c r="AC126" s="27"/>
      <c r="AD126" s="181" t="s">
        <v>138</v>
      </c>
      <c r="AE126" s="27"/>
      <c r="AF126" s="27"/>
      <c r="AG126" s="181" t="s">
        <v>139</v>
      </c>
      <c r="AH126" s="27"/>
      <c r="AI126" s="43"/>
      <c r="AJ126" s="181" t="s">
        <v>138</v>
      </c>
      <c r="AK126" s="27"/>
      <c r="AL126" s="93" t="s">
        <v>136</v>
      </c>
      <c r="AM126" s="94"/>
      <c r="AN126" s="94"/>
      <c r="AO126" s="94"/>
      <c r="AP126" s="94"/>
      <c r="AQ126" s="7">
        <f t="shared" si="23"/>
        <v>9</v>
      </c>
      <c r="AR126" s="3">
        <f>34*5</f>
        <v>170</v>
      </c>
      <c r="AS126" s="8">
        <f t="shared" si="22"/>
        <v>5.2941176470588235E-2</v>
      </c>
    </row>
    <row r="127" spans="1:45" s="44" customFormat="1" ht="21" customHeight="1" x14ac:dyDescent="0.25">
      <c r="A127" s="141"/>
      <c r="B127" s="101"/>
      <c r="C127" s="24" t="s">
        <v>88</v>
      </c>
      <c r="D127" s="25"/>
      <c r="E127" s="4"/>
      <c r="F127" s="4"/>
      <c r="G127" s="4"/>
      <c r="H127" s="177" t="s">
        <v>137</v>
      </c>
      <c r="I127" s="27"/>
      <c r="J127" s="27"/>
      <c r="K127" s="27"/>
      <c r="L127" s="181" t="s">
        <v>138</v>
      </c>
      <c r="M127" s="27"/>
      <c r="N127" s="27"/>
      <c r="O127" s="181" t="s">
        <v>139</v>
      </c>
      <c r="P127" s="27"/>
      <c r="Q127" s="27"/>
      <c r="R127" s="27"/>
      <c r="S127" s="181" t="s">
        <v>138</v>
      </c>
      <c r="T127" s="27"/>
      <c r="U127" s="27"/>
      <c r="V127" s="27"/>
      <c r="W127" s="27"/>
      <c r="X127" s="27"/>
      <c r="Y127" s="181" t="s">
        <v>139</v>
      </c>
      <c r="Z127" s="27"/>
      <c r="AA127" s="27"/>
      <c r="AB127" s="27"/>
      <c r="AC127" s="27"/>
      <c r="AD127" s="181" t="s">
        <v>138</v>
      </c>
      <c r="AE127" s="27"/>
      <c r="AF127" s="27"/>
      <c r="AG127" s="181" t="s">
        <v>139</v>
      </c>
      <c r="AH127" s="27"/>
      <c r="AI127" s="43"/>
      <c r="AJ127" s="181" t="s">
        <v>138</v>
      </c>
      <c r="AK127" s="27"/>
      <c r="AL127" s="93" t="s">
        <v>136</v>
      </c>
      <c r="AM127" s="94"/>
      <c r="AN127" s="94"/>
      <c r="AO127" s="94"/>
      <c r="AP127" s="94"/>
      <c r="AQ127" s="7">
        <f t="shared" si="23"/>
        <v>9</v>
      </c>
      <c r="AR127" s="3">
        <f>34*5</f>
        <v>170</v>
      </c>
      <c r="AS127" s="8">
        <f t="shared" si="22"/>
        <v>5.2941176470588235E-2</v>
      </c>
    </row>
    <row r="128" spans="1:45" s="44" customFormat="1" ht="18" customHeight="1" x14ac:dyDescent="0.25">
      <c r="A128" s="141"/>
      <c r="B128" s="102"/>
      <c r="C128" s="24" t="s">
        <v>89</v>
      </c>
      <c r="D128" s="25"/>
      <c r="E128" s="4"/>
      <c r="F128" s="4"/>
      <c r="G128" s="4"/>
      <c r="H128" s="177" t="s">
        <v>137</v>
      </c>
      <c r="I128" s="27"/>
      <c r="J128" s="27"/>
      <c r="K128" s="27"/>
      <c r="L128" s="181" t="s">
        <v>138</v>
      </c>
      <c r="M128" s="27"/>
      <c r="N128" s="27"/>
      <c r="O128" s="181" t="s">
        <v>139</v>
      </c>
      <c r="P128" s="27"/>
      <c r="Q128" s="27"/>
      <c r="R128" s="27"/>
      <c r="S128" s="181" t="s">
        <v>138</v>
      </c>
      <c r="T128" s="27"/>
      <c r="U128" s="27"/>
      <c r="V128" s="27"/>
      <c r="W128" s="27"/>
      <c r="X128" s="27"/>
      <c r="Y128" s="181" t="s">
        <v>139</v>
      </c>
      <c r="Z128" s="27"/>
      <c r="AA128" s="27"/>
      <c r="AB128" s="27"/>
      <c r="AC128" s="27"/>
      <c r="AD128" s="181" t="s">
        <v>138</v>
      </c>
      <c r="AE128" s="27"/>
      <c r="AF128" s="27"/>
      <c r="AG128" s="181" t="s">
        <v>139</v>
      </c>
      <c r="AH128" s="27"/>
      <c r="AI128" s="43"/>
      <c r="AJ128" s="181" t="s">
        <v>138</v>
      </c>
      <c r="AK128" s="27"/>
      <c r="AL128" s="93" t="s">
        <v>136</v>
      </c>
      <c r="AM128" s="94"/>
      <c r="AN128" s="94"/>
      <c r="AO128" s="94"/>
      <c r="AP128" s="94"/>
      <c r="AQ128" s="7">
        <f t="shared" si="23"/>
        <v>9</v>
      </c>
      <c r="AR128" s="3">
        <f>34*5</f>
        <v>170</v>
      </c>
      <c r="AS128" s="8">
        <f t="shared" si="22"/>
        <v>5.2941176470588235E-2</v>
      </c>
    </row>
    <row r="129" spans="1:45" s="44" customFormat="1" ht="21" customHeight="1" x14ac:dyDescent="0.25">
      <c r="A129" s="141"/>
      <c r="B129" s="100" t="s">
        <v>28</v>
      </c>
      <c r="C129" s="24" t="s">
        <v>87</v>
      </c>
      <c r="D129" s="25"/>
      <c r="E129" s="4"/>
      <c r="F129" s="4"/>
      <c r="G129" s="177" t="s">
        <v>137</v>
      </c>
      <c r="H129" s="27"/>
      <c r="I129" s="27"/>
      <c r="J129" s="27"/>
      <c r="K129" s="27"/>
      <c r="L129" s="181" t="s">
        <v>139</v>
      </c>
      <c r="M129" s="27"/>
      <c r="N129" s="27"/>
      <c r="O129" s="27"/>
      <c r="P129" s="27"/>
      <c r="Q129" s="27"/>
      <c r="R129" s="181" t="s">
        <v>138</v>
      </c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181" t="s">
        <v>139</v>
      </c>
      <c r="AF129" s="27"/>
      <c r="AG129" s="27"/>
      <c r="AH129" s="27"/>
      <c r="AI129" s="43"/>
      <c r="AJ129" s="43"/>
      <c r="AK129" s="93" t="s">
        <v>136</v>
      </c>
      <c r="AL129" s="27"/>
      <c r="AM129" s="94"/>
      <c r="AN129" s="94"/>
      <c r="AO129" s="94"/>
      <c r="AP129" s="94"/>
      <c r="AQ129" s="7">
        <f t="shared" si="23"/>
        <v>5</v>
      </c>
      <c r="AR129" s="3">
        <f>34*3</f>
        <v>102</v>
      </c>
      <c r="AS129" s="8">
        <f t="shared" si="22"/>
        <v>4.9019607843137254E-2</v>
      </c>
    </row>
    <row r="130" spans="1:45" s="44" customFormat="1" ht="18.75" customHeight="1" x14ac:dyDescent="0.25">
      <c r="A130" s="141"/>
      <c r="B130" s="101"/>
      <c r="C130" s="24" t="s">
        <v>88</v>
      </c>
      <c r="D130" s="22"/>
      <c r="E130" s="4"/>
      <c r="F130" s="4"/>
      <c r="G130" s="177" t="s">
        <v>137</v>
      </c>
      <c r="H130" s="27"/>
      <c r="I130" s="27"/>
      <c r="J130" s="27"/>
      <c r="K130" s="27"/>
      <c r="L130" s="181" t="s">
        <v>139</v>
      </c>
      <c r="M130" s="27"/>
      <c r="N130" s="27"/>
      <c r="O130" s="27"/>
      <c r="P130" s="27"/>
      <c r="Q130" s="27"/>
      <c r="R130" s="181" t="s">
        <v>138</v>
      </c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181" t="s">
        <v>139</v>
      </c>
      <c r="AF130" s="27"/>
      <c r="AG130" s="27"/>
      <c r="AH130" s="27"/>
      <c r="AI130" s="43"/>
      <c r="AJ130" s="43"/>
      <c r="AK130" s="93" t="s">
        <v>136</v>
      </c>
      <c r="AL130" s="27"/>
      <c r="AM130" s="94"/>
      <c r="AN130" s="94"/>
      <c r="AO130" s="94"/>
      <c r="AP130" s="94"/>
      <c r="AQ130" s="7">
        <f t="shared" si="23"/>
        <v>5</v>
      </c>
      <c r="AR130" s="3">
        <f>34*3</f>
        <v>102</v>
      </c>
      <c r="AS130" s="8">
        <f t="shared" si="22"/>
        <v>4.9019607843137254E-2</v>
      </c>
    </row>
    <row r="131" spans="1:45" s="44" customFormat="1" ht="18" customHeight="1" x14ac:dyDescent="0.25">
      <c r="A131" s="141"/>
      <c r="B131" s="102"/>
      <c r="C131" s="24" t="s">
        <v>89</v>
      </c>
      <c r="D131" s="25"/>
      <c r="E131" s="4"/>
      <c r="F131" s="4"/>
      <c r="G131" s="177" t="s">
        <v>137</v>
      </c>
      <c r="H131" s="27"/>
      <c r="I131" s="27"/>
      <c r="J131" s="27"/>
      <c r="K131" s="27"/>
      <c r="L131" s="181" t="s">
        <v>139</v>
      </c>
      <c r="M131" s="27"/>
      <c r="N131" s="27"/>
      <c r="O131" s="27"/>
      <c r="P131" s="27"/>
      <c r="Q131" s="27"/>
      <c r="R131" s="181" t="s">
        <v>138</v>
      </c>
      <c r="S131" s="27"/>
      <c r="T131" s="42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181" t="s">
        <v>139</v>
      </c>
      <c r="AF131" s="27"/>
      <c r="AG131" s="27"/>
      <c r="AH131" s="27"/>
      <c r="AI131" s="43"/>
      <c r="AJ131" s="43"/>
      <c r="AK131" s="93" t="s">
        <v>136</v>
      </c>
      <c r="AL131" s="27"/>
      <c r="AM131" s="94"/>
      <c r="AN131" s="94"/>
      <c r="AO131" s="94"/>
      <c r="AP131" s="94"/>
      <c r="AQ131" s="7">
        <f t="shared" si="23"/>
        <v>5</v>
      </c>
      <c r="AR131" s="3">
        <f>34*3</f>
        <v>102</v>
      </c>
      <c r="AS131" s="8">
        <f t="shared" si="22"/>
        <v>4.9019607843137254E-2</v>
      </c>
    </row>
    <row r="132" spans="1:45" s="44" customFormat="1" ht="18" customHeight="1" x14ac:dyDescent="0.25">
      <c r="A132" s="141"/>
      <c r="B132" s="100" t="s">
        <v>30</v>
      </c>
      <c r="C132" s="24" t="s">
        <v>87</v>
      </c>
      <c r="D132" s="25"/>
      <c r="E132" s="4"/>
      <c r="F132" s="4"/>
      <c r="G132" s="42"/>
      <c r="H132" s="27"/>
      <c r="I132" s="177" t="s">
        <v>137</v>
      </c>
      <c r="J132" s="27"/>
      <c r="K132" s="27"/>
      <c r="L132" s="27"/>
      <c r="M132" s="27"/>
      <c r="N132" s="27"/>
      <c r="O132" s="27"/>
      <c r="P132" s="27"/>
      <c r="Q132" s="27"/>
      <c r="R132" s="27"/>
      <c r="S132" s="181" t="s">
        <v>139</v>
      </c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42"/>
      <c r="AH132" s="27"/>
      <c r="AI132" s="27"/>
      <c r="AJ132" s="93" t="s">
        <v>136</v>
      </c>
      <c r="AK132" s="27"/>
      <c r="AL132" s="27"/>
      <c r="AM132" s="94"/>
      <c r="AN132" s="94"/>
      <c r="AO132" s="94"/>
      <c r="AP132" s="94"/>
      <c r="AQ132" s="7">
        <f t="shared" si="23"/>
        <v>3</v>
      </c>
      <c r="AR132" s="3">
        <f>34*1</f>
        <v>34</v>
      </c>
      <c r="AS132" s="8">
        <f t="shared" si="22"/>
        <v>8.8235294117647065E-2</v>
      </c>
    </row>
    <row r="133" spans="1:45" s="44" customFormat="1" ht="15.75" customHeight="1" x14ac:dyDescent="0.25">
      <c r="A133" s="141"/>
      <c r="B133" s="101"/>
      <c r="C133" s="24" t="s">
        <v>88</v>
      </c>
      <c r="D133" s="25"/>
      <c r="E133" s="4"/>
      <c r="F133" s="4"/>
      <c r="G133" s="42"/>
      <c r="H133" s="27"/>
      <c r="I133" s="177" t="s">
        <v>137</v>
      </c>
      <c r="J133" s="27"/>
      <c r="K133" s="27"/>
      <c r="L133" s="27"/>
      <c r="M133" s="27"/>
      <c r="N133" s="27"/>
      <c r="O133" s="27"/>
      <c r="P133" s="27"/>
      <c r="Q133" s="27"/>
      <c r="R133" s="27"/>
      <c r="S133" s="181" t="s">
        <v>139</v>
      </c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93" t="s">
        <v>136</v>
      </c>
      <c r="AK133" s="27"/>
      <c r="AL133" s="27"/>
      <c r="AM133" s="94"/>
      <c r="AN133" s="94"/>
      <c r="AO133" s="94"/>
      <c r="AP133" s="94"/>
      <c r="AQ133" s="7">
        <f t="shared" si="23"/>
        <v>3</v>
      </c>
      <c r="AR133" s="3">
        <f t="shared" ref="AR133:AR143" si="25">34*1</f>
        <v>34</v>
      </c>
      <c r="AS133" s="8">
        <f t="shared" si="22"/>
        <v>8.8235294117647065E-2</v>
      </c>
    </row>
    <row r="134" spans="1:45" s="44" customFormat="1" ht="12.75" customHeight="1" x14ac:dyDescent="0.25">
      <c r="A134" s="141"/>
      <c r="B134" s="102"/>
      <c r="C134" s="24" t="s">
        <v>89</v>
      </c>
      <c r="D134" s="25"/>
      <c r="E134" s="4"/>
      <c r="F134" s="4"/>
      <c r="G134" s="42"/>
      <c r="H134" s="4"/>
      <c r="I134" s="177" t="s">
        <v>137</v>
      </c>
      <c r="J134" s="4"/>
      <c r="K134" s="4"/>
      <c r="L134" s="4"/>
      <c r="M134" s="4"/>
      <c r="N134" s="4"/>
      <c r="O134" s="4"/>
      <c r="P134" s="4"/>
      <c r="Q134" s="4"/>
      <c r="R134" s="4"/>
      <c r="S134" s="181" t="s">
        <v>139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3"/>
      <c r="AJ134" s="93" t="s">
        <v>136</v>
      </c>
      <c r="AK134" s="4"/>
      <c r="AL134" s="4"/>
      <c r="AM134" s="94"/>
      <c r="AN134" s="94"/>
      <c r="AO134" s="94"/>
      <c r="AP134" s="94"/>
      <c r="AQ134" s="7">
        <f t="shared" si="23"/>
        <v>3</v>
      </c>
      <c r="AR134" s="3">
        <f t="shared" si="25"/>
        <v>34</v>
      </c>
      <c r="AS134" s="8">
        <f t="shared" si="22"/>
        <v>8.8235294117647065E-2</v>
      </c>
    </row>
    <row r="135" spans="1:45" s="44" customFormat="1" ht="18" customHeight="1" x14ac:dyDescent="0.25">
      <c r="A135" s="141"/>
      <c r="B135" s="100" t="s">
        <v>29</v>
      </c>
      <c r="C135" s="24" t="s">
        <v>87</v>
      </c>
      <c r="D135" s="22"/>
      <c r="E135" s="4"/>
      <c r="F135" s="4"/>
      <c r="G135" s="177" t="s">
        <v>137</v>
      </c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181" t="s">
        <v>139</v>
      </c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3"/>
      <c r="AG135" s="3"/>
      <c r="AH135" s="4"/>
      <c r="AI135" s="93" t="s">
        <v>136</v>
      </c>
      <c r="AJ135" s="7"/>
      <c r="AK135" s="3"/>
      <c r="AL135" s="4"/>
      <c r="AM135" s="94"/>
      <c r="AN135" s="94"/>
      <c r="AO135" s="94"/>
      <c r="AP135" s="94"/>
      <c r="AQ135" s="7">
        <f t="shared" si="23"/>
        <v>3</v>
      </c>
      <c r="AR135" s="3">
        <f t="shared" si="25"/>
        <v>34</v>
      </c>
      <c r="AS135" s="8">
        <f t="shared" si="22"/>
        <v>8.8235294117647065E-2</v>
      </c>
    </row>
    <row r="136" spans="1:45" s="44" customFormat="1" ht="15.75" customHeight="1" x14ac:dyDescent="0.25">
      <c r="A136" s="141"/>
      <c r="B136" s="101"/>
      <c r="C136" s="24" t="s">
        <v>88</v>
      </c>
      <c r="D136" s="22"/>
      <c r="E136" s="4"/>
      <c r="F136" s="4"/>
      <c r="G136" s="177" t="s">
        <v>137</v>
      </c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181" t="s">
        <v>139</v>
      </c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3"/>
      <c r="AG136" s="3"/>
      <c r="AH136" s="4"/>
      <c r="AI136" s="93" t="s">
        <v>136</v>
      </c>
      <c r="AJ136" s="7"/>
      <c r="AK136" s="3"/>
      <c r="AL136" s="4"/>
      <c r="AM136" s="94"/>
      <c r="AN136" s="94"/>
      <c r="AO136" s="94"/>
      <c r="AP136" s="94"/>
      <c r="AQ136" s="7">
        <f t="shared" si="23"/>
        <v>3</v>
      </c>
      <c r="AR136" s="3">
        <f t="shared" si="25"/>
        <v>34</v>
      </c>
      <c r="AS136" s="8">
        <f t="shared" si="22"/>
        <v>8.8235294117647065E-2</v>
      </c>
    </row>
    <row r="137" spans="1:45" s="44" customFormat="1" ht="15.75" customHeight="1" x14ac:dyDescent="0.25">
      <c r="A137" s="141"/>
      <c r="B137" s="102"/>
      <c r="C137" s="24" t="s">
        <v>89</v>
      </c>
      <c r="D137" s="22"/>
      <c r="E137" s="4"/>
      <c r="F137" s="4"/>
      <c r="G137" s="177" t="s">
        <v>137</v>
      </c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181" t="s">
        <v>139</v>
      </c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3"/>
      <c r="AG137" s="3"/>
      <c r="AH137" s="4"/>
      <c r="AI137" s="93" t="s">
        <v>136</v>
      </c>
      <c r="AJ137" s="7"/>
      <c r="AK137" s="3"/>
      <c r="AL137" s="4"/>
      <c r="AM137" s="94"/>
      <c r="AN137" s="94"/>
      <c r="AO137" s="94"/>
      <c r="AP137" s="94"/>
      <c r="AQ137" s="7">
        <f t="shared" si="23"/>
        <v>3</v>
      </c>
      <c r="AR137" s="3">
        <f t="shared" si="25"/>
        <v>34</v>
      </c>
      <c r="AS137" s="8">
        <f t="shared" si="22"/>
        <v>8.8235294117647065E-2</v>
      </c>
    </row>
    <row r="138" spans="1:45" s="44" customFormat="1" ht="18" customHeight="1" x14ac:dyDescent="0.25">
      <c r="A138" s="141"/>
      <c r="B138" s="103" t="s">
        <v>53</v>
      </c>
      <c r="C138" s="24" t="s">
        <v>87</v>
      </c>
      <c r="D138" s="22"/>
      <c r="E138" s="4"/>
      <c r="F138" s="4"/>
      <c r="G138" s="4"/>
      <c r="H138" s="42"/>
      <c r="I138" s="177" t="s">
        <v>137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3"/>
      <c r="AG138" s="3"/>
      <c r="AH138" s="4"/>
      <c r="AI138" s="27"/>
      <c r="AJ138" s="93" t="s">
        <v>136</v>
      </c>
      <c r="AK138" s="3"/>
      <c r="AL138" s="4"/>
      <c r="AM138" s="94"/>
      <c r="AN138" s="94"/>
      <c r="AO138" s="94"/>
      <c r="AP138" s="94"/>
      <c r="AQ138" s="7">
        <f t="shared" si="23"/>
        <v>2</v>
      </c>
      <c r="AR138" s="3">
        <f t="shared" si="25"/>
        <v>34</v>
      </c>
      <c r="AS138" s="8">
        <f t="shared" si="22"/>
        <v>5.8823529411764705E-2</v>
      </c>
    </row>
    <row r="139" spans="1:45" s="44" customFormat="1" ht="14.25" customHeight="1" x14ac:dyDescent="0.25">
      <c r="A139" s="141"/>
      <c r="B139" s="103"/>
      <c r="C139" s="24" t="s">
        <v>88</v>
      </c>
      <c r="D139" s="22"/>
      <c r="E139" s="4"/>
      <c r="F139" s="4"/>
      <c r="G139" s="4"/>
      <c r="H139" s="42"/>
      <c r="I139" s="177" t="s">
        <v>137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3"/>
      <c r="AG139" s="3"/>
      <c r="AH139" s="4"/>
      <c r="AI139" s="27"/>
      <c r="AJ139" s="93" t="s">
        <v>136</v>
      </c>
      <c r="AK139" s="3"/>
      <c r="AL139" s="4"/>
      <c r="AM139" s="94"/>
      <c r="AN139" s="94"/>
      <c r="AO139" s="94"/>
      <c r="AP139" s="94"/>
      <c r="AQ139" s="7">
        <f t="shared" si="23"/>
        <v>2</v>
      </c>
      <c r="AR139" s="3">
        <f t="shared" si="25"/>
        <v>34</v>
      </c>
      <c r="AS139" s="8">
        <f t="shared" si="22"/>
        <v>5.8823529411764705E-2</v>
      </c>
    </row>
    <row r="140" spans="1:45" s="44" customFormat="1" ht="12.75" customHeight="1" x14ac:dyDescent="0.25">
      <c r="A140" s="141"/>
      <c r="B140" s="103"/>
      <c r="C140" s="24" t="s">
        <v>89</v>
      </c>
      <c r="D140" s="22"/>
      <c r="E140" s="4"/>
      <c r="F140" s="4"/>
      <c r="G140" s="4"/>
      <c r="H140" s="42"/>
      <c r="I140" s="177" t="s">
        <v>137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3"/>
      <c r="AG140" s="3"/>
      <c r="AH140" s="4"/>
      <c r="AI140" s="27"/>
      <c r="AJ140" s="93" t="s">
        <v>136</v>
      </c>
      <c r="AK140" s="3"/>
      <c r="AL140" s="4"/>
      <c r="AM140" s="94"/>
      <c r="AN140" s="94"/>
      <c r="AO140" s="94"/>
      <c r="AP140" s="94"/>
      <c r="AQ140" s="7">
        <f t="shared" si="23"/>
        <v>2</v>
      </c>
      <c r="AR140" s="3">
        <f t="shared" si="25"/>
        <v>34</v>
      </c>
      <c r="AS140" s="8">
        <f t="shared" si="22"/>
        <v>5.8823529411764705E-2</v>
      </c>
    </row>
    <row r="141" spans="1:45" s="44" customFormat="1" ht="12.75" customHeight="1" x14ac:dyDescent="0.25">
      <c r="A141" s="141"/>
      <c r="B141" s="100" t="s">
        <v>54</v>
      </c>
      <c r="C141" s="24" t="s">
        <v>87</v>
      </c>
      <c r="D141" s="22"/>
      <c r="E141" s="4"/>
      <c r="F141" s="4"/>
      <c r="G141" s="4"/>
      <c r="H141" s="177" t="s">
        <v>137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3"/>
      <c r="AG141" s="3"/>
      <c r="AH141" s="4"/>
      <c r="AI141" s="27"/>
      <c r="AJ141" s="7"/>
      <c r="AK141" s="93" t="s">
        <v>136</v>
      </c>
      <c r="AL141" s="4"/>
      <c r="AM141" s="94"/>
      <c r="AN141" s="94"/>
      <c r="AO141" s="94"/>
      <c r="AP141" s="94"/>
      <c r="AQ141" s="7">
        <f t="shared" si="23"/>
        <v>2</v>
      </c>
      <c r="AR141" s="3">
        <f t="shared" si="25"/>
        <v>34</v>
      </c>
      <c r="AS141" s="8">
        <f t="shared" si="22"/>
        <v>5.8823529411764705E-2</v>
      </c>
    </row>
    <row r="142" spans="1:45" s="44" customFormat="1" ht="12.75" customHeight="1" x14ac:dyDescent="0.25">
      <c r="A142" s="141"/>
      <c r="B142" s="101"/>
      <c r="C142" s="24" t="s">
        <v>88</v>
      </c>
      <c r="D142" s="22"/>
      <c r="E142" s="4"/>
      <c r="F142" s="4"/>
      <c r="G142" s="4"/>
      <c r="H142" s="177" t="s">
        <v>137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3"/>
      <c r="AG142" s="3"/>
      <c r="AH142" s="4"/>
      <c r="AI142" s="27"/>
      <c r="AJ142" s="7"/>
      <c r="AK142" s="93" t="s">
        <v>136</v>
      </c>
      <c r="AL142" s="4"/>
      <c r="AM142" s="94"/>
      <c r="AN142" s="94"/>
      <c r="AO142" s="94"/>
      <c r="AP142" s="94"/>
      <c r="AQ142" s="7">
        <f t="shared" si="23"/>
        <v>2</v>
      </c>
      <c r="AR142" s="3">
        <f t="shared" si="25"/>
        <v>34</v>
      </c>
      <c r="AS142" s="8">
        <f t="shared" si="22"/>
        <v>5.8823529411764705E-2</v>
      </c>
    </row>
    <row r="143" spans="1:45" s="44" customFormat="1" ht="12.75" customHeight="1" x14ac:dyDescent="0.25">
      <c r="A143" s="141"/>
      <c r="B143" s="102"/>
      <c r="C143" s="24" t="s">
        <v>89</v>
      </c>
      <c r="D143" s="22"/>
      <c r="E143" s="4"/>
      <c r="F143" s="4"/>
      <c r="G143" s="4"/>
      <c r="H143" s="177" t="s">
        <v>137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3"/>
      <c r="AG143" s="3"/>
      <c r="AH143" s="4"/>
      <c r="AI143" s="27"/>
      <c r="AJ143" s="7"/>
      <c r="AK143" s="93" t="s">
        <v>136</v>
      </c>
      <c r="AL143" s="4"/>
      <c r="AM143" s="94"/>
      <c r="AN143" s="94"/>
      <c r="AO143" s="94"/>
      <c r="AP143" s="94"/>
      <c r="AQ143" s="7">
        <f t="shared" si="23"/>
        <v>2</v>
      </c>
      <c r="AR143" s="3">
        <f t="shared" si="25"/>
        <v>34</v>
      </c>
      <c r="AS143" s="8">
        <f t="shared" si="22"/>
        <v>5.8823529411764705E-2</v>
      </c>
    </row>
    <row r="144" spans="1:45" s="44" customFormat="1" ht="15" customHeight="1" x14ac:dyDescent="0.25">
      <c r="A144" s="141"/>
      <c r="B144" s="103" t="s">
        <v>86</v>
      </c>
      <c r="C144" s="24" t="s">
        <v>87</v>
      </c>
      <c r="D144" s="25"/>
      <c r="E144" s="4"/>
      <c r="F144" s="4"/>
      <c r="G144" s="4"/>
      <c r="H144" s="18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3"/>
      <c r="AI144" s="3"/>
      <c r="AJ144" s="7"/>
      <c r="AK144" s="27"/>
      <c r="AL144" s="4"/>
      <c r="AM144" s="94"/>
      <c r="AN144" s="94"/>
      <c r="AO144" s="94"/>
      <c r="AP144" s="94"/>
      <c r="AQ144" s="7">
        <f t="shared" si="23"/>
        <v>0</v>
      </c>
      <c r="AR144" s="3">
        <f t="shared" ref="AR144:AR149" si="26">34*2</f>
        <v>68</v>
      </c>
      <c r="AS144" s="8">
        <f t="shared" si="22"/>
        <v>0</v>
      </c>
    </row>
    <row r="145" spans="1:45" s="44" customFormat="1" ht="12.75" customHeight="1" x14ac:dyDescent="0.25">
      <c r="A145" s="141"/>
      <c r="B145" s="103"/>
      <c r="C145" s="24" t="s">
        <v>88</v>
      </c>
      <c r="D145" s="25"/>
      <c r="E145" s="4"/>
      <c r="F145" s="4"/>
      <c r="G145" s="4"/>
      <c r="H145" s="18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3"/>
      <c r="AI145" s="3"/>
      <c r="AJ145" s="7"/>
      <c r="AK145" s="27"/>
      <c r="AL145" s="4"/>
      <c r="AM145" s="94"/>
      <c r="AN145" s="94"/>
      <c r="AO145" s="94"/>
      <c r="AP145" s="94"/>
      <c r="AQ145" s="7">
        <f t="shared" si="23"/>
        <v>0</v>
      </c>
      <c r="AR145" s="3">
        <f t="shared" si="26"/>
        <v>68</v>
      </c>
      <c r="AS145" s="8">
        <f t="shared" si="22"/>
        <v>0</v>
      </c>
    </row>
    <row r="146" spans="1:45" s="44" customFormat="1" ht="15" customHeight="1" x14ac:dyDescent="0.25">
      <c r="A146" s="141"/>
      <c r="B146" s="103"/>
      <c r="C146" s="24" t="s">
        <v>89</v>
      </c>
      <c r="D146" s="25"/>
      <c r="E146" s="4"/>
      <c r="F146" s="4"/>
      <c r="G146" s="4"/>
      <c r="H146" s="18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3"/>
      <c r="AI146" s="3"/>
      <c r="AJ146" s="7"/>
      <c r="AK146" s="27"/>
      <c r="AL146" s="4"/>
      <c r="AM146" s="94"/>
      <c r="AN146" s="94"/>
      <c r="AO146" s="94"/>
      <c r="AP146" s="94"/>
      <c r="AQ146" s="7">
        <f t="shared" si="23"/>
        <v>0</v>
      </c>
      <c r="AR146" s="3">
        <f t="shared" si="26"/>
        <v>68</v>
      </c>
      <c r="AS146" s="8">
        <f t="shared" si="22"/>
        <v>0</v>
      </c>
    </row>
    <row r="147" spans="1:45" s="44" customFormat="1" ht="15" customHeight="1" x14ac:dyDescent="0.25">
      <c r="A147" s="141"/>
      <c r="B147" s="100" t="s">
        <v>75</v>
      </c>
      <c r="C147" s="24" t="s">
        <v>87</v>
      </c>
      <c r="D147" s="25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3"/>
      <c r="AI147" s="3"/>
      <c r="AJ147" s="7"/>
      <c r="AK147" s="27"/>
      <c r="AL147" s="4"/>
      <c r="AM147" s="94"/>
      <c r="AN147" s="94"/>
      <c r="AO147" s="94"/>
      <c r="AP147" s="94"/>
      <c r="AQ147" s="7">
        <f t="shared" si="23"/>
        <v>0</v>
      </c>
      <c r="AR147" s="3">
        <f t="shared" si="26"/>
        <v>68</v>
      </c>
      <c r="AS147" s="8">
        <f t="shared" si="22"/>
        <v>0</v>
      </c>
    </row>
    <row r="148" spans="1:45" s="44" customFormat="1" ht="14.25" customHeight="1" x14ac:dyDescent="0.25">
      <c r="A148" s="141"/>
      <c r="B148" s="101"/>
      <c r="C148" s="24" t="s">
        <v>88</v>
      </c>
      <c r="D148" s="25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3"/>
      <c r="AI148" s="3"/>
      <c r="AJ148" s="7"/>
      <c r="AK148" s="27"/>
      <c r="AL148" s="4"/>
      <c r="AM148" s="94"/>
      <c r="AN148" s="94"/>
      <c r="AO148" s="94"/>
      <c r="AP148" s="94"/>
      <c r="AQ148" s="7">
        <f t="shared" si="23"/>
        <v>0</v>
      </c>
      <c r="AR148" s="3">
        <f t="shared" si="26"/>
        <v>68</v>
      </c>
      <c r="AS148" s="8">
        <f t="shared" si="22"/>
        <v>0</v>
      </c>
    </row>
    <row r="149" spans="1:45" s="44" customFormat="1" ht="14.25" customHeight="1" x14ac:dyDescent="0.25">
      <c r="A149" s="141"/>
      <c r="B149" s="101"/>
      <c r="C149" s="24" t="s">
        <v>89</v>
      </c>
      <c r="D149" s="25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3"/>
      <c r="AI149" s="3"/>
      <c r="AJ149" s="7"/>
      <c r="AK149" s="27"/>
      <c r="AL149" s="4"/>
      <c r="AM149" s="94"/>
      <c r="AN149" s="94"/>
      <c r="AO149" s="94"/>
      <c r="AP149" s="94"/>
      <c r="AQ149" s="7">
        <f t="shared" si="23"/>
        <v>0</v>
      </c>
      <c r="AR149" s="3">
        <f t="shared" si="26"/>
        <v>68</v>
      </c>
      <c r="AS149" s="8">
        <f t="shared" si="22"/>
        <v>0</v>
      </c>
    </row>
    <row r="150" spans="1:45" s="44" customFormat="1" ht="27" customHeight="1" x14ac:dyDescent="0.25">
      <c r="A150" s="126"/>
      <c r="B150" s="126"/>
      <c r="C150" s="126"/>
      <c r="D150" s="12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7"/>
      <c r="AN150" s="67"/>
      <c r="AO150" s="67"/>
      <c r="AP150" s="67"/>
      <c r="AQ150" s="67"/>
      <c r="AR150" s="67"/>
      <c r="AS150" s="67"/>
    </row>
    <row r="151" spans="1:45" s="2" customFormat="1" ht="116.25" customHeight="1" x14ac:dyDescent="0.25">
      <c r="A151" s="145" t="s">
        <v>31</v>
      </c>
      <c r="B151" s="146"/>
      <c r="C151" s="146"/>
      <c r="D151" s="147"/>
      <c r="E151" s="168" t="s">
        <v>40</v>
      </c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70"/>
      <c r="AQ151" s="163" t="s">
        <v>20</v>
      </c>
      <c r="AR151" s="130" t="s">
        <v>22</v>
      </c>
      <c r="AS151" s="133" t="s">
        <v>21</v>
      </c>
    </row>
    <row r="152" spans="1:45" s="2" customFormat="1" ht="21.75" customHeight="1" x14ac:dyDescent="0.25">
      <c r="A152" s="120" t="s">
        <v>0</v>
      </c>
      <c r="B152" s="136"/>
      <c r="C152" s="121"/>
      <c r="D152" s="23" t="s">
        <v>18</v>
      </c>
      <c r="E152" s="138" t="s">
        <v>1</v>
      </c>
      <c r="F152" s="139"/>
      <c r="G152" s="139"/>
      <c r="H152" s="140"/>
      <c r="I152" s="138" t="s">
        <v>2</v>
      </c>
      <c r="J152" s="139"/>
      <c r="K152" s="139"/>
      <c r="L152" s="140"/>
      <c r="M152" s="138" t="s">
        <v>3</v>
      </c>
      <c r="N152" s="139"/>
      <c r="O152" s="139"/>
      <c r="P152" s="140"/>
      <c r="Q152" s="138" t="s">
        <v>4</v>
      </c>
      <c r="R152" s="139"/>
      <c r="S152" s="139"/>
      <c r="T152" s="140"/>
      <c r="U152" s="138" t="s">
        <v>5</v>
      </c>
      <c r="V152" s="139"/>
      <c r="W152" s="140"/>
      <c r="X152" s="138" t="s">
        <v>6</v>
      </c>
      <c r="Y152" s="139"/>
      <c r="Z152" s="139"/>
      <c r="AA152" s="140"/>
      <c r="AB152" s="138" t="s">
        <v>7</v>
      </c>
      <c r="AC152" s="139"/>
      <c r="AD152" s="140"/>
      <c r="AE152" s="138" t="s">
        <v>8</v>
      </c>
      <c r="AF152" s="139"/>
      <c r="AG152" s="139"/>
      <c r="AH152" s="139"/>
      <c r="AI152" s="140"/>
      <c r="AJ152" s="138" t="s">
        <v>9</v>
      </c>
      <c r="AK152" s="139"/>
      <c r="AL152" s="140"/>
      <c r="AM152" s="191" t="s">
        <v>10</v>
      </c>
      <c r="AN152" s="192"/>
      <c r="AO152" s="192"/>
      <c r="AP152" s="193"/>
      <c r="AQ152" s="164"/>
      <c r="AR152" s="131"/>
      <c r="AS152" s="134"/>
    </row>
    <row r="153" spans="1:45" s="6" customFormat="1" ht="11.25" customHeight="1" x14ac:dyDescent="0.2">
      <c r="A153" s="122"/>
      <c r="B153" s="137"/>
      <c r="C153" s="123"/>
      <c r="D153" s="23" t="s">
        <v>19</v>
      </c>
      <c r="E153" s="5">
        <v>1</v>
      </c>
      <c r="F153" s="5">
        <v>2</v>
      </c>
      <c r="G153" s="5">
        <v>3</v>
      </c>
      <c r="H153" s="5">
        <v>4</v>
      </c>
      <c r="I153" s="5">
        <v>5</v>
      </c>
      <c r="J153" s="5">
        <v>6</v>
      </c>
      <c r="K153" s="5">
        <v>7</v>
      </c>
      <c r="L153" s="5">
        <v>8</v>
      </c>
      <c r="M153" s="5">
        <v>9</v>
      </c>
      <c r="N153" s="5">
        <v>10</v>
      </c>
      <c r="O153" s="5">
        <v>11</v>
      </c>
      <c r="P153" s="5">
        <v>12</v>
      </c>
      <c r="Q153" s="5">
        <v>13</v>
      </c>
      <c r="R153" s="5">
        <v>14</v>
      </c>
      <c r="S153" s="5">
        <v>15</v>
      </c>
      <c r="T153" s="5">
        <v>16</v>
      </c>
      <c r="U153" s="5">
        <v>17</v>
      </c>
      <c r="V153" s="5">
        <v>18</v>
      </c>
      <c r="W153" s="5">
        <v>19</v>
      </c>
      <c r="X153" s="5">
        <v>20</v>
      </c>
      <c r="Y153" s="5">
        <v>21</v>
      </c>
      <c r="Z153" s="5">
        <v>22</v>
      </c>
      <c r="AA153" s="5">
        <v>23</v>
      </c>
      <c r="AB153" s="5">
        <v>24</v>
      </c>
      <c r="AC153" s="5">
        <v>25</v>
      </c>
      <c r="AD153" s="5">
        <v>26</v>
      </c>
      <c r="AE153" s="5">
        <v>27</v>
      </c>
      <c r="AF153" s="5">
        <v>28</v>
      </c>
      <c r="AG153" s="5">
        <v>29</v>
      </c>
      <c r="AH153" s="5">
        <v>30</v>
      </c>
      <c r="AI153" s="5">
        <v>31</v>
      </c>
      <c r="AJ153" s="5">
        <v>32</v>
      </c>
      <c r="AK153" s="5">
        <v>33</v>
      </c>
      <c r="AL153" s="5">
        <v>34</v>
      </c>
      <c r="AM153" s="186">
        <v>35</v>
      </c>
      <c r="AN153" s="186">
        <v>36</v>
      </c>
      <c r="AO153" s="186">
        <v>37</v>
      </c>
      <c r="AP153" s="186">
        <v>38</v>
      </c>
      <c r="AQ153" s="165"/>
      <c r="AR153" s="132"/>
      <c r="AS153" s="135"/>
    </row>
    <row r="154" spans="1:45" ht="12.75" customHeight="1" x14ac:dyDescent="0.25">
      <c r="A154" s="171" t="s">
        <v>25</v>
      </c>
      <c r="B154" s="100" t="s">
        <v>13</v>
      </c>
      <c r="C154" s="51" t="s">
        <v>102</v>
      </c>
      <c r="D154" s="52"/>
      <c r="E154" s="27"/>
      <c r="F154" s="27"/>
      <c r="G154" s="27"/>
      <c r="H154" s="93" t="s">
        <v>136</v>
      </c>
      <c r="I154" s="27"/>
      <c r="J154" s="27"/>
      <c r="K154" s="27"/>
      <c r="L154" s="181" t="s">
        <v>138</v>
      </c>
      <c r="M154" s="27"/>
      <c r="N154" s="27"/>
      <c r="O154" s="181" t="s">
        <v>139</v>
      </c>
      <c r="P154" s="27"/>
      <c r="Q154" s="27"/>
      <c r="R154" s="27"/>
      <c r="S154" s="181" t="s">
        <v>138</v>
      </c>
      <c r="T154" s="27"/>
      <c r="U154" s="27"/>
      <c r="V154" s="181" t="s">
        <v>139</v>
      </c>
      <c r="W154" s="27"/>
      <c r="X154" s="27"/>
      <c r="Y154" s="27"/>
      <c r="Z154" s="181" t="s">
        <v>139</v>
      </c>
      <c r="AA154" s="27"/>
      <c r="AB154" s="27"/>
      <c r="AC154" s="181" t="s">
        <v>138</v>
      </c>
      <c r="AD154" s="27"/>
      <c r="AE154" s="27"/>
      <c r="AF154" s="181" t="s">
        <v>139</v>
      </c>
      <c r="AG154" s="27"/>
      <c r="AH154" s="27"/>
      <c r="AI154" s="181" t="s">
        <v>138</v>
      </c>
      <c r="AJ154" s="27"/>
      <c r="AK154" s="27"/>
      <c r="AL154" s="93" t="s">
        <v>136</v>
      </c>
      <c r="AM154" s="94"/>
      <c r="AN154" s="94"/>
      <c r="AO154" s="94"/>
      <c r="AP154" s="94"/>
      <c r="AQ154" s="7">
        <f>COUNTA(E154:AP154)</f>
        <v>10</v>
      </c>
      <c r="AR154" s="3">
        <f>34*6</f>
        <v>204</v>
      </c>
      <c r="AS154" s="8">
        <f t="shared" ref="AS154:AS186" si="27">AQ154/AR154</f>
        <v>4.9019607843137254E-2</v>
      </c>
    </row>
    <row r="155" spans="1:45" x14ac:dyDescent="0.25">
      <c r="A155" s="171"/>
      <c r="B155" s="101"/>
      <c r="C155" s="51" t="s">
        <v>103</v>
      </c>
      <c r="D155" s="52"/>
      <c r="E155" s="27"/>
      <c r="F155" s="27"/>
      <c r="G155" s="27"/>
      <c r="H155" s="93" t="s">
        <v>136</v>
      </c>
      <c r="I155" s="27"/>
      <c r="J155" s="27"/>
      <c r="K155" s="27"/>
      <c r="L155" s="181" t="s">
        <v>138</v>
      </c>
      <c r="M155" s="27"/>
      <c r="N155" s="27"/>
      <c r="O155" s="181" t="s">
        <v>139</v>
      </c>
      <c r="P155" s="27"/>
      <c r="Q155" s="27"/>
      <c r="R155" s="27"/>
      <c r="S155" s="181" t="s">
        <v>138</v>
      </c>
      <c r="T155" s="27"/>
      <c r="U155" s="27"/>
      <c r="V155" s="181" t="s">
        <v>139</v>
      </c>
      <c r="W155" s="27"/>
      <c r="X155" s="27"/>
      <c r="Y155" s="27"/>
      <c r="Z155" s="181" t="s">
        <v>139</v>
      </c>
      <c r="AA155" s="27"/>
      <c r="AB155" s="27"/>
      <c r="AC155" s="181" t="s">
        <v>138</v>
      </c>
      <c r="AD155" s="27"/>
      <c r="AE155" s="27"/>
      <c r="AF155" s="181" t="s">
        <v>139</v>
      </c>
      <c r="AG155" s="27"/>
      <c r="AH155" s="27"/>
      <c r="AI155" s="181" t="s">
        <v>138</v>
      </c>
      <c r="AJ155" s="27"/>
      <c r="AK155" s="27"/>
      <c r="AL155" s="93" t="s">
        <v>136</v>
      </c>
      <c r="AM155" s="94"/>
      <c r="AN155" s="94"/>
      <c r="AO155" s="94"/>
      <c r="AP155" s="94"/>
      <c r="AQ155" s="7">
        <f t="shared" ref="AQ155:AQ185" si="28">COUNTA(E155:AP155)</f>
        <v>10</v>
      </c>
      <c r="AR155" s="3">
        <f>34*6</f>
        <v>204</v>
      </c>
      <c r="AS155" s="8">
        <f t="shared" si="27"/>
        <v>4.9019607843137254E-2</v>
      </c>
    </row>
    <row r="156" spans="1:45" ht="12.75" customHeight="1" x14ac:dyDescent="0.25">
      <c r="A156" s="171"/>
      <c r="B156" s="102"/>
      <c r="C156" s="51" t="s">
        <v>104</v>
      </c>
      <c r="D156" s="52"/>
      <c r="E156" s="27"/>
      <c r="F156" s="27"/>
      <c r="G156" s="27"/>
      <c r="H156" s="93" t="s">
        <v>136</v>
      </c>
      <c r="I156" s="27"/>
      <c r="J156" s="27"/>
      <c r="K156" s="27"/>
      <c r="L156" s="181" t="s">
        <v>138</v>
      </c>
      <c r="M156" s="27"/>
      <c r="N156" s="27"/>
      <c r="O156" s="181" t="s">
        <v>139</v>
      </c>
      <c r="P156" s="27"/>
      <c r="Q156" s="27"/>
      <c r="R156" s="27"/>
      <c r="S156" s="181" t="s">
        <v>138</v>
      </c>
      <c r="T156" s="27"/>
      <c r="U156" s="27"/>
      <c r="V156" s="181" t="s">
        <v>139</v>
      </c>
      <c r="W156" s="27"/>
      <c r="X156" s="27"/>
      <c r="Y156" s="27"/>
      <c r="Z156" s="181" t="s">
        <v>139</v>
      </c>
      <c r="AA156" s="27"/>
      <c r="AB156" s="27"/>
      <c r="AC156" s="181" t="s">
        <v>138</v>
      </c>
      <c r="AD156" s="27"/>
      <c r="AE156" s="27"/>
      <c r="AF156" s="181" t="s">
        <v>139</v>
      </c>
      <c r="AG156" s="27"/>
      <c r="AH156" s="27"/>
      <c r="AI156" s="181" t="s">
        <v>138</v>
      </c>
      <c r="AJ156" s="27"/>
      <c r="AK156" s="27"/>
      <c r="AL156" s="93" t="s">
        <v>136</v>
      </c>
      <c r="AM156" s="94"/>
      <c r="AN156" s="94"/>
      <c r="AO156" s="94"/>
      <c r="AP156" s="94"/>
      <c r="AQ156" s="7">
        <f t="shared" si="28"/>
        <v>10</v>
      </c>
      <c r="AR156" s="3">
        <f>34*6</f>
        <v>204</v>
      </c>
      <c r="AS156" s="8">
        <f t="shared" si="27"/>
        <v>4.9019607843137254E-2</v>
      </c>
    </row>
    <row r="157" spans="1:45" ht="12.75" customHeight="1" x14ac:dyDescent="0.25">
      <c r="A157" s="171"/>
      <c r="B157" s="100" t="s">
        <v>27</v>
      </c>
      <c r="C157" s="51" t="s">
        <v>102</v>
      </c>
      <c r="D157" s="52"/>
      <c r="E157" s="27"/>
      <c r="F157" s="27"/>
      <c r="G157" s="27"/>
      <c r="H157" s="93" t="s">
        <v>136</v>
      </c>
      <c r="I157" s="27"/>
      <c r="J157" s="27"/>
      <c r="K157" s="27"/>
      <c r="L157" s="181" t="s">
        <v>138</v>
      </c>
      <c r="M157" s="27"/>
      <c r="N157" s="27"/>
      <c r="O157" s="27"/>
      <c r="P157" s="181" t="s">
        <v>139</v>
      </c>
      <c r="Q157" s="27"/>
      <c r="R157" s="27"/>
      <c r="S157" s="27"/>
      <c r="T157" s="181" t="s">
        <v>138</v>
      </c>
      <c r="U157" s="27"/>
      <c r="V157" s="27"/>
      <c r="W157" s="27"/>
      <c r="X157" s="3"/>
      <c r="Y157" s="27"/>
      <c r="Z157" s="27"/>
      <c r="AA157" s="27"/>
      <c r="AB157" s="27"/>
      <c r="AC157" s="27"/>
      <c r="AD157" s="181" t="s">
        <v>138</v>
      </c>
      <c r="AE157" s="27"/>
      <c r="AF157" s="27"/>
      <c r="AG157" s="181" t="s">
        <v>139</v>
      </c>
      <c r="AH157" s="27"/>
      <c r="AI157" s="27"/>
      <c r="AJ157" s="27"/>
      <c r="AK157" s="181" t="s">
        <v>138</v>
      </c>
      <c r="AL157" s="27"/>
      <c r="AM157" s="94"/>
      <c r="AN157" s="94"/>
      <c r="AO157" s="94"/>
      <c r="AP157" s="94"/>
      <c r="AQ157" s="7">
        <f t="shared" si="28"/>
        <v>7</v>
      </c>
      <c r="AR157" s="3">
        <f t="shared" ref="AR157:AR162" si="29">34*3</f>
        <v>102</v>
      </c>
      <c r="AS157" s="8">
        <f t="shared" si="27"/>
        <v>6.8627450980392163E-2</v>
      </c>
    </row>
    <row r="158" spans="1:45" x14ac:dyDescent="0.25">
      <c r="A158" s="171"/>
      <c r="B158" s="101"/>
      <c r="C158" s="51" t="s">
        <v>103</v>
      </c>
      <c r="D158" s="52"/>
      <c r="E158" s="27"/>
      <c r="F158" s="27"/>
      <c r="G158" s="27"/>
      <c r="H158" s="93" t="s">
        <v>136</v>
      </c>
      <c r="I158" s="27"/>
      <c r="J158" s="27"/>
      <c r="K158" s="27"/>
      <c r="L158" s="181" t="s">
        <v>138</v>
      </c>
      <c r="M158" s="27"/>
      <c r="N158" s="27"/>
      <c r="O158" s="27"/>
      <c r="P158" s="181" t="s">
        <v>139</v>
      </c>
      <c r="Q158" s="27"/>
      <c r="R158" s="27"/>
      <c r="S158" s="27"/>
      <c r="T158" s="181" t="s">
        <v>138</v>
      </c>
      <c r="U158" s="27"/>
      <c r="V158" s="27"/>
      <c r="W158" s="27"/>
      <c r="X158" s="3"/>
      <c r="Y158" s="27"/>
      <c r="Z158" s="27"/>
      <c r="AA158" s="27"/>
      <c r="AB158" s="27"/>
      <c r="AC158" s="27"/>
      <c r="AD158" s="181" t="s">
        <v>138</v>
      </c>
      <c r="AE158" s="27"/>
      <c r="AF158" s="27"/>
      <c r="AG158" s="181" t="s">
        <v>139</v>
      </c>
      <c r="AH158" s="27"/>
      <c r="AI158" s="27"/>
      <c r="AJ158" s="27"/>
      <c r="AK158" s="181" t="s">
        <v>138</v>
      </c>
      <c r="AL158" s="27"/>
      <c r="AM158" s="94"/>
      <c r="AN158" s="94"/>
      <c r="AO158" s="94"/>
      <c r="AP158" s="94"/>
      <c r="AQ158" s="7">
        <f t="shared" si="28"/>
        <v>7</v>
      </c>
      <c r="AR158" s="3">
        <f t="shared" si="29"/>
        <v>102</v>
      </c>
      <c r="AS158" s="8">
        <f t="shared" si="27"/>
        <v>6.8627450980392163E-2</v>
      </c>
    </row>
    <row r="159" spans="1:45" x14ac:dyDescent="0.25">
      <c r="A159" s="171"/>
      <c r="B159" s="102"/>
      <c r="C159" s="51" t="s">
        <v>104</v>
      </c>
      <c r="D159" s="52"/>
      <c r="E159" s="27"/>
      <c r="F159" s="27"/>
      <c r="G159" s="27"/>
      <c r="H159" s="93" t="s">
        <v>136</v>
      </c>
      <c r="I159" s="27"/>
      <c r="J159" s="27"/>
      <c r="K159" s="27"/>
      <c r="L159" s="181" t="s">
        <v>138</v>
      </c>
      <c r="M159" s="27"/>
      <c r="N159" s="27"/>
      <c r="O159" s="27"/>
      <c r="P159" s="181" t="s">
        <v>139</v>
      </c>
      <c r="Q159" s="27"/>
      <c r="R159" s="27"/>
      <c r="S159" s="27"/>
      <c r="T159" s="181" t="s">
        <v>138</v>
      </c>
      <c r="U159" s="27"/>
      <c r="V159" s="27"/>
      <c r="W159" s="27"/>
      <c r="X159" s="3"/>
      <c r="Y159" s="27"/>
      <c r="Z159" s="27"/>
      <c r="AA159" s="27"/>
      <c r="AB159" s="27"/>
      <c r="AC159" s="27"/>
      <c r="AD159" s="181" t="s">
        <v>138</v>
      </c>
      <c r="AE159" s="27"/>
      <c r="AF159" s="27"/>
      <c r="AG159" s="181" t="s">
        <v>139</v>
      </c>
      <c r="AH159" s="27"/>
      <c r="AI159" s="27"/>
      <c r="AJ159" s="27"/>
      <c r="AK159" s="181" t="s">
        <v>138</v>
      </c>
      <c r="AL159" s="27"/>
      <c r="AM159" s="94"/>
      <c r="AN159" s="94"/>
      <c r="AO159" s="94"/>
      <c r="AP159" s="94"/>
      <c r="AQ159" s="7">
        <f t="shared" si="28"/>
        <v>7</v>
      </c>
      <c r="AR159" s="3">
        <f t="shared" si="29"/>
        <v>102</v>
      </c>
      <c r="AS159" s="8">
        <f t="shared" si="27"/>
        <v>6.8627450980392163E-2</v>
      </c>
    </row>
    <row r="160" spans="1:45" ht="12.75" customHeight="1" x14ac:dyDescent="0.25">
      <c r="A160" s="171"/>
      <c r="B160" s="100" t="s">
        <v>12</v>
      </c>
      <c r="C160" s="51" t="s">
        <v>102</v>
      </c>
      <c r="D160" s="52"/>
      <c r="E160" s="27"/>
      <c r="F160" s="27"/>
      <c r="G160" s="93" t="s">
        <v>136</v>
      </c>
      <c r="H160" s="27"/>
      <c r="I160" s="27"/>
      <c r="J160" s="27"/>
      <c r="K160" s="181" t="s">
        <v>138</v>
      </c>
      <c r="L160" s="27"/>
      <c r="M160" s="27"/>
      <c r="N160" s="27"/>
      <c r="O160" s="27"/>
      <c r="P160" s="27"/>
      <c r="Q160" s="27"/>
      <c r="R160" s="181" t="s">
        <v>138</v>
      </c>
      <c r="S160" s="27"/>
      <c r="T160" s="27"/>
      <c r="U160" s="27"/>
      <c r="V160" s="27"/>
      <c r="W160" s="181" t="s">
        <v>139</v>
      </c>
      <c r="X160" s="27"/>
      <c r="Y160" s="27"/>
      <c r="Z160" s="27"/>
      <c r="AA160" s="27"/>
      <c r="AB160" s="181" t="s">
        <v>138</v>
      </c>
      <c r="AC160" s="27"/>
      <c r="AD160" s="27"/>
      <c r="AE160" s="27"/>
      <c r="AF160" s="27"/>
      <c r="AG160" s="27"/>
      <c r="AH160" s="27"/>
      <c r="AI160" s="27"/>
      <c r="AJ160" s="27"/>
      <c r="AK160" s="27"/>
      <c r="AL160" s="181" t="s">
        <v>138</v>
      </c>
      <c r="AM160" s="94"/>
      <c r="AN160" s="94"/>
      <c r="AO160" s="94"/>
      <c r="AP160" s="94"/>
      <c r="AQ160" s="7">
        <f t="shared" si="28"/>
        <v>6</v>
      </c>
      <c r="AR160" s="3">
        <f t="shared" si="29"/>
        <v>102</v>
      </c>
      <c r="AS160" s="8">
        <f t="shared" si="27"/>
        <v>5.8823529411764705E-2</v>
      </c>
    </row>
    <row r="161" spans="1:45" ht="12.75" customHeight="1" x14ac:dyDescent="0.25">
      <c r="A161" s="171"/>
      <c r="B161" s="101"/>
      <c r="C161" s="51" t="s">
        <v>103</v>
      </c>
      <c r="D161" s="52"/>
      <c r="E161" s="27"/>
      <c r="F161" s="27"/>
      <c r="G161" s="93" t="s">
        <v>136</v>
      </c>
      <c r="H161" s="27"/>
      <c r="I161" s="27"/>
      <c r="J161" s="27"/>
      <c r="K161" s="181" t="s">
        <v>138</v>
      </c>
      <c r="L161" s="27"/>
      <c r="M161" s="27"/>
      <c r="N161" s="27"/>
      <c r="O161" s="27"/>
      <c r="P161" s="27"/>
      <c r="Q161" s="27"/>
      <c r="R161" s="181" t="s">
        <v>138</v>
      </c>
      <c r="S161" s="27"/>
      <c r="T161" s="27"/>
      <c r="U161" s="27"/>
      <c r="V161" s="27"/>
      <c r="W161" s="181" t="s">
        <v>139</v>
      </c>
      <c r="X161" s="27"/>
      <c r="Y161" s="27"/>
      <c r="Z161" s="27"/>
      <c r="AA161" s="27"/>
      <c r="AB161" s="181" t="s">
        <v>138</v>
      </c>
      <c r="AC161" s="27"/>
      <c r="AD161" s="27"/>
      <c r="AE161" s="27"/>
      <c r="AF161" s="27"/>
      <c r="AG161" s="27"/>
      <c r="AH161" s="27"/>
      <c r="AI161" s="43"/>
      <c r="AJ161" s="43"/>
      <c r="AK161" s="27"/>
      <c r="AL161" s="181" t="s">
        <v>138</v>
      </c>
      <c r="AM161" s="94"/>
      <c r="AN161" s="94"/>
      <c r="AO161" s="94"/>
      <c r="AP161" s="94"/>
      <c r="AQ161" s="7">
        <f t="shared" si="28"/>
        <v>6</v>
      </c>
      <c r="AR161" s="3">
        <f t="shared" si="29"/>
        <v>102</v>
      </c>
      <c r="AS161" s="8">
        <f t="shared" si="27"/>
        <v>5.8823529411764705E-2</v>
      </c>
    </row>
    <row r="162" spans="1:45" x14ac:dyDescent="0.25">
      <c r="A162" s="171"/>
      <c r="B162" s="102"/>
      <c r="C162" s="51" t="s">
        <v>104</v>
      </c>
      <c r="D162" s="52"/>
      <c r="E162" s="27"/>
      <c r="F162" s="27"/>
      <c r="G162" s="93" t="s">
        <v>136</v>
      </c>
      <c r="H162" s="27"/>
      <c r="I162" s="27"/>
      <c r="J162" s="27"/>
      <c r="K162" s="181" t="s">
        <v>138</v>
      </c>
      <c r="L162" s="27"/>
      <c r="M162" s="27"/>
      <c r="N162" s="27"/>
      <c r="O162" s="27"/>
      <c r="P162" s="27"/>
      <c r="Q162" s="27"/>
      <c r="R162" s="181" t="s">
        <v>138</v>
      </c>
      <c r="S162" s="27"/>
      <c r="T162" s="27"/>
      <c r="U162" s="27"/>
      <c r="V162" s="27"/>
      <c r="W162" s="181" t="s">
        <v>139</v>
      </c>
      <c r="X162" s="27"/>
      <c r="Y162" s="27"/>
      <c r="Z162" s="27"/>
      <c r="AA162" s="27"/>
      <c r="AB162" s="181" t="s">
        <v>138</v>
      </c>
      <c r="AC162" s="27"/>
      <c r="AD162" s="27"/>
      <c r="AE162" s="27"/>
      <c r="AF162" s="27"/>
      <c r="AG162" s="27"/>
      <c r="AH162" s="27"/>
      <c r="AI162" s="43"/>
      <c r="AJ162" s="43"/>
      <c r="AK162" s="27"/>
      <c r="AL162" s="181" t="s">
        <v>138</v>
      </c>
      <c r="AM162" s="94"/>
      <c r="AN162" s="94"/>
      <c r="AO162" s="94"/>
      <c r="AP162" s="94"/>
      <c r="AQ162" s="7">
        <f t="shared" si="28"/>
        <v>6</v>
      </c>
      <c r="AR162" s="3">
        <f t="shared" si="29"/>
        <v>102</v>
      </c>
      <c r="AS162" s="8">
        <f t="shared" si="27"/>
        <v>5.8823529411764705E-2</v>
      </c>
    </row>
    <row r="163" spans="1:45" ht="12.75" customHeight="1" x14ac:dyDescent="0.25">
      <c r="A163" s="171"/>
      <c r="B163" s="100" t="s">
        <v>11</v>
      </c>
      <c r="C163" s="51" t="s">
        <v>102</v>
      </c>
      <c r="D163" s="52"/>
      <c r="E163" s="27"/>
      <c r="F163" s="27"/>
      <c r="G163" s="93" t="s">
        <v>136</v>
      </c>
      <c r="H163" s="27"/>
      <c r="I163" s="27"/>
      <c r="J163" s="27"/>
      <c r="K163" s="181" t="s">
        <v>138</v>
      </c>
      <c r="L163" s="27"/>
      <c r="M163" s="27"/>
      <c r="N163" s="27"/>
      <c r="O163" s="181" t="s">
        <v>139</v>
      </c>
      <c r="P163" s="27"/>
      <c r="Q163" s="27"/>
      <c r="R163" s="27"/>
      <c r="S163" s="181" t="s">
        <v>138</v>
      </c>
      <c r="T163" s="27"/>
      <c r="U163" s="27"/>
      <c r="V163" s="27"/>
      <c r="W163" s="175"/>
      <c r="X163" s="181" t="s">
        <v>139</v>
      </c>
      <c r="Y163" s="27"/>
      <c r="Z163" s="27"/>
      <c r="AA163" s="27"/>
      <c r="AB163" s="27"/>
      <c r="AC163" s="181" t="s">
        <v>138</v>
      </c>
      <c r="AD163" s="175"/>
      <c r="AE163" s="27"/>
      <c r="AF163" s="181" t="s">
        <v>139</v>
      </c>
      <c r="AG163" s="27"/>
      <c r="AH163" s="27"/>
      <c r="AI163" s="181" t="s">
        <v>138</v>
      </c>
      <c r="AJ163" s="43"/>
      <c r="AK163" s="27"/>
      <c r="AL163" s="93" t="s">
        <v>136</v>
      </c>
      <c r="AM163" s="94"/>
      <c r="AN163" s="94"/>
      <c r="AO163" s="94"/>
      <c r="AP163" s="94"/>
      <c r="AQ163" s="7">
        <f t="shared" si="28"/>
        <v>9</v>
      </c>
      <c r="AR163" s="3">
        <f>34*5</f>
        <v>170</v>
      </c>
      <c r="AS163" s="8">
        <f t="shared" si="27"/>
        <v>5.2941176470588235E-2</v>
      </c>
    </row>
    <row r="164" spans="1:45" ht="12.75" customHeight="1" x14ac:dyDescent="0.25">
      <c r="A164" s="171"/>
      <c r="B164" s="101"/>
      <c r="C164" s="51" t="s">
        <v>103</v>
      </c>
      <c r="D164" s="52"/>
      <c r="E164" s="27"/>
      <c r="F164" s="27"/>
      <c r="G164" s="93" t="s">
        <v>136</v>
      </c>
      <c r="H164" s="27"/>
      <c r="I164" s="27"/>
      <c r="J164" s="27"/>
      <c r="K164" s="181" t="s">
        <v>138</v>
      </c>
      <c r="L164" s="27"/>
      <c r="M164" s="27"/>
      <c r="N164" s="27"/>
      <c r="O164" s="181" t="s">
        <v>139</v>
      </c>
      <c r="P164" s="27"/>
      <c r="Q164" s="27"/>
      <c r="R164" s="27"/>
      <c r="S164" s="181" t="s">
        <v>138</v>
      </c>
      <c r="T164" s="27"/>
      <c r="U164" s="27"/>
      <c r="V164" s="27"/>
      <c r="W164" s="27"/>
      <c r="X164" s="181" t="s">
        <v>139</v>
      </c>
      <c r="Y164" s="27"/>
      <c r="Z164" s="27"/>
      <c r="AA164" s="27"/>
      <c r="AB164" s="27"/>
      <c r="AC164" s="181" t="s">
        <v>138</v>
      </c>
      <c r="AD164" s="175"/>
      <c r="AE164" s="27"/>
      <c r="AF164" s="181" t="s">
        <v>139</v>
      </c>
      <c r="AG164" s="27"/>
      <c r="AH164" s="27"/>
      <c r="AI164" s="181" t="s">
        <v>138</v>
      </c>
      <c r="AJ164" s="43"/>
      <c r="AK164" s="27"/>
      <c r="AL164" s="93" t="s">
        <v>136</v>
      </c>
      <c r="AM164" s="94"/>
      <c r="AN164" s="94"/>
      <c r="AO164" s="94"/>
      <c r="AP164" s="94"/>
      <c r="AQ164" s="7">
        <f t="shared" si="28"/>
        <v>9</v>
      </c>
      <c r="AR164" s="3">
        <f>34*5</f>
        <v>170</v>
      </c>
      <c r="AS164" s="8">
        <f t="shared" si="27"/>
        <v>5.2941176470588235E-2</v>
      </c>
    </row>
    <row r="165" spans="1:45" ht="12.75" customHeight="1" x14ac:dyDescent="0.25">
      <c r="A165" s="171"/>
      <c r="B165" s="102"/>
      <c r="C165" s="51" t="s">
        <v>104</v>
      </c>
      <c r="D165" s="52"/>
      <c r="E165" s="27"/>
      <c r="F165" s="27"/>
      <c r="G165" s="93" t="s">
        <v>136</v>
      </c>
      <c r="H165" s="27"/>
      <c r="I165" s="27"/>
      <c r="J165" s="27"/>
      <c r="K165" s="181" t="s">
        <v>138</v>
      </c>
      <c r="L165" s="27"/>
      <c r="M165" s="27"/>
      <c r="N165" s="27"/>
      <c r="O165" s="181" t="s">
        <v>139</v>
      </c>
      <c r="P165" s="27"/>
      <c r="Q165" s="27"/>
      <c r="R165" s="27"/>
      <c r="S165" s="181" t="s">
        <v>138</v>
      </c>
      <c r="T165" s="27"/>
      <c r="U165" s="27"/>
      <c r="V165" s="27"/>
      <c r="W165" s="27"/>
      <c r="X165" s="181" t="s">
        <v>139</v>
      </c>
      <c r="Y165" s="27"/>
      <c r="Z165" s="27"/>
      <c r="AA165" s="27"/>
      <c r="AB165" s="27"/>
      <c r="AC165" s="181" t="s">
        <v>138</v>
      </c>
      <c r="AD165" s="175"/>
      <c r="AE165" s="27"/>
      <c r="AF165" s="181" t="s">
        <v>139</v>
      </c>
      <c r="AG165" s="27"/>
      <c r="AH165" s="27"/>
      <c r="AI165" s="181" t="s">
        <v>138</v>
      </c>
      <c r="AJ165" s="43"/>
      <c r="AK165" s="27"/>
      <c r="AL165" s="93" t="s">
        <v>136</v>
      </c>
      <c r="AM165" s="94"/>
      <c r="AN165" s="94"/>
      <c r="AO165" s="94"/>
      <c r="AP165" s="94"/>
      <c r="AQ165" s="7">
        <f t="shared" si="28"/>
        <v>9</v>
      </c>
      <c r="AR165" s="3">
        <f>34*5</f>
        <v>170</v>
      </c>
      <c r="AS165" s="8">
        <f t="shared" si="27"/>
        <v>5.2941176470588235E-2</v>
      </c>
    </row>
    <row r="166" spans="1:45" x14ac:dyDescent="0.25">
      <c r="A166" s="171"/>
      <c r="B166" s="100" t="s">
        <v>28</v>
      </c>
      <c r="C166" s="51" t="s">
        <v>102</v>
      </c>
      <c r="D166" s="52"/>
      <c r="E166" s="27"/>
      <c r="F166" s="27"/>
      <c r="G166" s="27"/>
      <c r="H166" s="27"/>
      <c r="I166" s="93" t="s">
        <v>136</v>
      </c>
      <c r="J166" s="27"/>
      <c r="K166" s="27"/>
      <c r="L166" s="181" t="s">
        <v>138</v>
      </c>
      <c r="M166" s="27"/>
      <c r="N166" s="27"/>
      <c r="O166" s="27"/>
      <c r="P166" s="27"/>
      <c r="Q166" s="27"/>
      <c r="R166" s="27"/>
      <c r="S166" s="27"/>
      <c r="T166" s="181" t="s">
        <v>138</v>
      </c>
      <c r="U166" s="27"/>
      <c r="V166" s="27"/>
      <c r="W166" s="27"/>
      <c r="X166" s="181" t="s">
        <v>139</v>
      </c>
      <c r="Y166" s="27"/>
      <c r="Z166" s="27"/>
      <c r="AA166" s="27"/>
      <c r="AB166" s="181" t="s">
        <v>138</v>
      </c>
      <c r="AC166" s="27"/>
      <c r="AD166" s="27"/>
      <c r="AE166" s="27"/>
      <c r="AF166" s="27"/>
      <c r="AG166" s="27"/>
      <c r="AH166" s="27"/>
      <c r="AI166" s="43"/>
      <c r="AJ166" s="181" t="s">
        <v>138</v>
      </c>
      <c r="AK166" s="27"/>
      <c r="AL166" s="27"/>
      <c r="AM166" s="94"/>
      <c r="AN166" s="94"/>
      <c r="AO166" s="94"/>
      <c r="AP166" s="94"/>
      <c r="AQ166" s="7">
        <f t="shared" si="28"/>
        <v>6</v>
      </c>
      <c r="AR166" s="3">
        <f>34*3</f>
        <v>102</v>
      </c>
      <c r="AS166" s="8">
        <f t="shared" si="27"/>
        <v>5.8823529411764705E-2</v>
      </c>
    </row>
    <row r="167" spans="1:45" x14ac:dyDescent="0.25">
      <c r="A167" s="171"/>
      <c r="B167" s="101"/>
      <c r="C167" s="51" t="s">
        <v>103</v>
      </c>
      <c r="D167" s="52"/>
      <c r="E167" s="27"/>
      <c r="F167" s="27"/>
      <c r="G167" s="27"/>
      <c r="H167" s="27"/>
      <c r="I167" s="93" t="s">
        <v>136</v>
      </c>
      <c r="J167" s="27"/>
      <c r="K167" s="27"/>
      <c r="L167" s="181" t="s">
        <v>138</v>
      </c>
      <c r="M167" s="27"/>
      <c r="N167" s="27"/>
      <c r="O167" s="27"/>
      <c r="P167" s="27"/>
      <c r="Q167" s="27"/>
      <c r="R167" s="27"/>
      <c r="S167" s="27"/>
      <c r="T167" s="181" t="s">
        <v>138</v>
      </c>
      <c r="U167" s="27"/>
      <c r="V167" s="27"/>
      <c r="W167" s="27"/>
      <c r="X167" s="181" t="s">
        <v>139</v>
      </c>
      <c r="Y167" s="27"/>
      <c r="Z167" s="27"/>
      <c r="AA167" s="27"/>
      <c r="AB167" s="181" t="s">
        <v>138</v>
      </c>
      <c r="AC167" s="27"/>
      <c r="AD167" s="27"/>
      <c r="AE167" s="27"/>
      <c r="AF167" s="27"/>
      <c r="AG167" s="27"/>
      <c r="AH167" s="27"/>
      <c r="AI167" s="43"/>
      <c r="AJ167" s="181" t="s">
        <v>138</v>
      </c>
      <c r="AK167" s="27"/>
      <c r="AL167" s="27"/>
      <c r="AM167" s="94"/>
      <c r="AN167" s="94"/>
      <c r="AO167" s="94"/>
      <c r="AP167" s="94"/>
      <c r="AQ167" s="7">
        <f t="shared" si="28"/>
        <v>6</v>
      </c>
      <c r="AR167" s="3">
        <f>34*3</f>
        <v>102</v>
      </c>
      <c r="AS167" s="8">
        <f t="shared" si="27"/>
        <v>5.8823529411764705E-2</v>
      </c>
    </row>
    <row r="168" spans="1:45" ht="12.75" customHeight="1" x14ac:dyDescent="0.25">
      <c r="A168" s="171"/>
      <c r="B168" s="102"/>
      <c r="C168" s="51" t="s">
        <v>104</v>
      </c>
      <c r="D168" s="52"/>
      <c r="E168" s="27"/>
      <c r="F168" s="27"/>
      <c r="G168" s="27"/>
      <c r="H168" s="27"/>
      <c r="I168" s="93" t="s">
        <v>136</v>
      </c>
      <c r="J168" s="27"/>
      <c r="K168" s="27"/>
      <c r="L168" s="181" t="s">
        <v>138</v>
      </c>
      <c r="M168" s="27"/>
      <c r="N168" s="27"/>
      <c r="O168" s="27"/>
      <c r="P168" s="27"/>
      <c r="Q168" s="27"/>
      <c r="R168" s="27"/>
      <c r="S168" s="27"/>
      <c r="T168" s="181" t="s">
        <v>138</v>
      </c>
      <c r="U168" s="27"/>
      <c r="V168" s="27"/>
      <c r="W168" s="27"/>
      <c r="X168" s="181" t="s">
        <v>139</v>
      </c>
      <c r="Y168" s="27"/>
      <c r="Z168" s="27"/>
      <c r="AA168" s="27"/>
      <c r="AB168" s="181" t="s">
        <v>138</v>
      </c>
      <c r="AC168" s="27"/>
      <c r="AD168" s="27"/>
      <c r="AE168" s="27"/>
      <c r="AF168" s="27"/>
      <c r="AG168" s="27"/>
      <c r="AH168" s="27"/>
      <c r="AI168" s="43"/>
      <c r="AJ168" s="181" t="s">
        <v>138</v>
      </c>
      <c r="AK168" s="27"/>
      <c r="AL168" s="27"/>
      <c r="AM168" s="94"/>
      <c r="AN168" s="94"/>
      <c r="AO168" s="94"/>
      <c r="AP168" s="94"/>
      <c r="AQ168" s="7">
        <f t="shared" si="28"/>
        <v>6</v>
      </c>
      <c r="AR168" s="3">
        <f>34*3</f>
        <v>102</v>
      </c>
      <c r="AS168" s="8">
        <f t="shared" si="27"/>
        <v>5.8823529411764705E-2</v>
      </c>
    </row>
    <row r="169" spans="1:45" ht="12.75" customHeight="1" x14ac:dyDescent="0.25">
      <c r="A169" s="171"/>
      <c r="B169" s="100" t="s">
        <v>30</v>
      </c>
      <c r="C169" s="51" t="s">
        <v>102</v>
      </c>
      <c r="D169" s="52"/>
      <c r="E169" s="27"/>
      <c r="F169" s="27"/>
      <c r="G169" s="27"/>
      <c r="H169" s="93" t="s">
        <v>136</v>
      </c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181" t="s">
        <v>139</v>
      </c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42"/>
      <c r="AH169" s="27"/>
      <c r="AI169" s="27"/>
      <c r="AJ169" s="43"/>
      <c r="AK169" s="93" t="s">
        <v>136</v>
      </c>
      <c r="AL169" s="27"/>
      <c r="AM169" s="94"/>
      <c r="AN169" s="94"/>
      <c r="AO169" s="94"/>
      <c r="AP169" s="94"/>
      <c r="AQ169" s="7">
        <f t="shared" si="28"/>
        <v>3</v>
      </c>
      <c r="AR169" s="3">
        <f>34*1</f>
        <v>34</v>
      </c>
      <c r="AS169" s="8">
        <f t="shared" si="27"/>
        <v>8.8235294117647065E-2</v>
      </c>
    </row>
    <row r="170" spans="1:45" ht="12.75" customHeight="1" x14ac:dyDescent="0.25">
      <c r="A170" s="171"/>
      <c r="B170" s="101"/>
      <c r="C170" s="51" t="s">
        <v>103</v>
      </c>
      <c r="D170" s="52"/>
      <c r="E170" s="27"/>
      <c r="F170" s="27"/>
      <c r="G170" s="27"/>
      <c r="H170" s="93" t="s">
        <v>136</v>
      </c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181" t="s">
        <v>139</v>
      </c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42"/>
      <c r="AK170" s="93" t="s">
        <v>136</v>
      </c>
      <c r="AL170" s="27"/>
      <c r="AM170" s="94"/>
      <c r="AN170" s="94"/>
      <c r="AO170" s="94"/>
      <c r="AP170" s="94"/>
      <c r="AQ170" s="7">
        <f t="shared" si="28"/>
        <v>3</v>
      </c>
      <c r="AR170" s="3">
        <f t="shared" ref="AR170:AR180" si="30">34*1</f>
        <v>34</v>
      </c>
      <c r="AS170" s="8">
        <f t="shared" si="27"/>
        <v>8.8235294117647065E-2</v>
      </c>
    </row>
    <row r="171" spans="1:45" ht="12.75" customHeight="1" x14ac:dyDescent="0.25">
      <c r="A171" s="171"/>
      <c r="B171" s="102"/>
      <c r="C171" s="51" t="s">
        <v>104</v>
      </c>
      <c r="D171" s="52"/>
      <c r="E171" s="27"/>
      <c r="F171" s="27"/>
      <c r="G171" s="27"/>
      <c r="H171" s="93" t="s">
        <v>136</v>
      </c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181" t="s">
        <v>139</v>
      </c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93" t="s">
        <v>136</v>
      </c>
      <c r="AL171" s="27"/>
      <c r="AM171" s="94"/>
      <c r="AN171" s="94"/>
      <c r="AO171" s="94"/>
      <c r="AP171" s="94"/>
      <c r="AQ171" s="7">
        <f t="shared" si="28"/>
        <v>3</v>
      </c>
      <c r="AR171" s="3">
        <f t="shared" si="30"/>
        <v>34</v>
      </c>
      <c r="AS171" s="8">
        <f t="shared" si="27"/>
        <v>8.8235294117647065E-2</v>
      </c>
    </row>
    <row r="172" spans="1:45" ht="12.75" customHeight="1" x14ac:dyDescent="0.25">
      <c r="A172" s="171"/>
      <c r="B172" s="100" t="s">
        <v>29</v>
      </c>
      <c r="C172" s="51" t="s">
        <v>102</v>
      </c>
      <c r="D172" s="52"/>
      <c r="E172" s="27"/>
      <c r="F172" s="27"/>
      <c r="G172" s="27"/>
      <c r="H172" s="27"/>
      <c r="I172" s="93" t="s">
        <v>136</v>
      </c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181" t="s">
        <v>139</v>
      </c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42"/>
      <c r="AJ172" s="181" t="s">
        <v>138</v>
      </c>
      <c r="AK172" s="27"/>
      <c r="AL172" s="27"/>
      <c r="AM172" s="94"/>
      <c r="AN172" s="94"/>
      <c r="AO172" s="94"/>
      <c r="AP172" s="94"/>
      <c r="AQ172" s="7">
        <f t="shared" si="28"/>
        <v>3</v>
      </c>
      <c r="AR172" s="3">
        <f t="shared" si="30"/>
        <v>34</v>
      </c>
      <c r="AS172" s="8">
        <f t="shared" si="27"/>
        <v>8.8235294117647065E-2</v>
      </c>
    </row>
    <row r="173" spans="1:45" ht="12.75" customHeight="1" x14ac:dyDescent="0.25">
      <c r="A173" s="171"/>
      <c r="B173" s="101"/>
      <c r="C173" s="51" t="s">
        <v>103</v>
      </c>
      <c r="D173" s="52"/>
      <c r="E173" s="27"/>
      <c r="F173" s="27"/>
      <c r="G173" s="27"/>
      <c r="H173" s="27"/>
      <c r="I173" s="93" t="s">
        <v>136</v>
      </c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181" t="s">
        <v>139</v>
      </c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42"/>
      <c r="AG173" s="42"/>
      <c r="AH173" s="27"/>
      <c r="AI173" s="27"/>
      <c r="AJ173" s="181" t="s">
        <v>138</v>
      </c>
      <c r="AK173" s="42"/>
      <c r="AL173" s="27"/>
      <c r="AM173" s="94"/>
      <c r="AN173" s="94"/>
      <c r="AO173" s="94"/>
      <c r="AP173" s="94"/>
      <c r="AQ173" s="7">
        <f t="shared" si="28"/>
        <v>3</v>
      </c>
      <c r="AR173" s="3">
        <f t="shared" si="30"/>
        <v>34</v>
      </c>
      <c r="AS173" s="8">
        <f t="shared" si="27"/>
        <v>8.8235294117647065E-2</v>
      </c>
    </row>
    <row r="174" spans="1:45" ht="12.75" customHeight="1" x14ac:dyDescent="0.25">
      <c r="A174" s="171"/>
      <c r="B174" s="102"/>
      <c r="C174" s="51" t="s">
        <v>104</v>
      </c>
      <c r="D174" s="52"/>
      <c r="E174" s="27"/>
      <c r="F174" s="27"/>
      <c r="G174" s="27"/>
      <c r="H174" s="27"/>
      <c r="I174" s="93" t="s">
        <v>136</v>
      </c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181" t="s">
        <v>139</v>
      </c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42"/>
      <c r="AI174" s="42"/>
      <c r="AJ174" s="181" t="s">
        <v>138</v>
      </c>
      <c r="AK174" s="27"/>
      <c r="AL174" s="27"/>
      <c r="AM174" s="94"/>
      <c r="AN174" s="94"/>
      <c r="AO174" s="94"/>
      <c r="AP174" s="94"/>
      <c r="AQ174" s="7">
        <f t="shared" si="28"/>
        <v>3</v>
      </c>
      <c r="AR174" s="3">
        <f t="shared" si="30"/>
        <v>34</v>
      </c>
      <c r="AS174" s="8">
        <f t="shared" si="27"/>
        <v>8.8235294117647065E-2</v>
      </c>
    </row>
    <row r="175" spans="1:45" ht="12.75" customHeight="1" x14ac:dyDescent="0.25">
      <c r="A175" s="171"/>
      <c r="B175" s="103" t="s">
        <v>53</v>
      </c>
      <c r="C175" s="51" t="s">
        <v>102</v>
      </c>
      <c r="D175" s="52"/>
      <c r="E175" s="27"/>
      <c r="F175" s="27"/>
      <c r="G175" s="93" t="s">
        <v>136</v>
      </c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42"/>
      <c r="AI175" s="42"/>
      <c r="AJ175" s="93" t="s">
        <v>136</v>
      </c>
      <c r="AK175" s="27"/>
      <c r="AL175" s="27"/>
      <c r="AM175" s="94"/>
      <c r="AN175" s="94"/>
      <c r="AO175" s="94"/>
      <c r="AP175" s="94"/>
      <c r="AQ175" s="7">
        <f t="shared" si="28"/>
        <v>2</v>
      </c>
      <c r="AR175" s="3">
        <f t="shared" si="30"/>
        <v>34</v>
      </c>
      <c r="AS175" s="8">
        <f t="shared" si="27"/>
        <v>5.8823529411764705E-2</v>
      </c>
    </row>
    <row r="176" spans="1:45" ht="12.75" customHeight="1" x14ac:dyDescent="0.25">
      <c r="A176" s="171"/>
      <c r="B176" s="103"/>
      <c r="C176" s="51" t="s">
        <v>103</v>
      </c>
      <c r="D176" s="52"/>
      <c r="E176" s="27"/>
      <c r="F176" s="27"/>
      <c r="G176" s="93" t="s">
        <v>136</v>
      </c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42"/>
      <c r="AI176" s="42"/>
      <c r="AJ176" s="93" t="s">
        <v>136</v>
      </c>
      <c r="AK176" s="27"/>
      <c r="AL176" s="27"/>
      <c r="AM176" s="94"/>
      <c r="AN176" s="94"/>
      <c r="AO176" s="94"/>
      <c r="AP176" s="94"/>
      <c r="AQ176" s="7">
        <f t="shared" si="28"/>
        <v>2</v>
      </c>
      <c r="AR176" s="3">
        <f t="shared" si="30"/>
        <v>34</v>
      </c>
      <c r="AS176" s="8">
        <f t="shared" si="27"/>
        <v>5.8823529411764705E-2</v>
      </c>
    </row>
    <row r="177" spans="1:45" ht="12.75" customHeight="1" x14ac:dyDescent="0.25">
      <c r="A177" s="171"/>
      <c r="B177" s="103"/>
      <c r="C177" s="51" t="s">
        <v>104</v>
      </c>
      <c r="D177" s="52"/>
      <c r="E177" s="27"/>
      <c r="F177" s="27"/>
      <c r="G177" s="93" t="s">
        <v>136</v>
      </c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42"/>
      <c r="AI177" s="42"/>
      <c r="AJ177" s="93" t="s">
        <v>136</v>
      </c>
      <c r="AK177" s="27"/>
      <c r="AL177" s="27"/>
      <c r="AM177" s="94"/>
      <c r="AN177" s="94"/>
      <c r="AO177" s="94"/>
      <c r="AP177" s="94"/>
      <c r="AQ177" s="7">
        <f t="shared" si="28"/>
        <v>2</v>
      </c>
      <c r="AR177" s="3">
        <f t="shared" si="30"/>
        <v>34</v>
      </c>
      <c r="AS177" s="8">
        <f t="shared" si="27"/>
        <v>5.8823529411764705E-2</v>
      </c>
    </row>
    <row r="178" spans="1:45" ht="12.75" customHeight="1" x14ac:dyDescent="0.25">
      <c r="A178" s="171"/>
      <c r="B178" s="103" t="s">
        <v>54</v>
      </c>
      <c r="C178" s="51" t="s">
        <v>102</v>
      </c>
      <c r="D178" s="52"/>
      <c r="E178" s="27"/>
      <c r="F178" s="27"/>
      <c r="G178" s="93" t="s">
        <v>136</v>
      </c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42"/>
      <c r="AI178" s="42"/>
      <c r="AJ178" s="43"/>
      <c r="AK178" s="93" t="s">
        <v>136</v>
      </c>
      <c r="AL178" s="27"/>
      <c r="AM178" s="94"/>
      <c r="AN178" s="94"/>
      <c r="AO178" s="94"/>
      <c r="AP178" s="94"/>
      <c r="AQ178" s="7">
        <f t="shared" si="28"/>
        <v>2</v>
      </c>
      <c r="AR178" s="3">
        <f t="shared" si="30"/>
        <v>34</v>
      </c>
      <c r="AS178" s="8">
        <f t="shared" si="27"/>
        <v>5.8823529411764705E-2</v>
      </c>
    </row>
    <row r="179" spans="1:45" ht="12.75" customHeight="1" x14ac:dyDescent="0.25">
      <c r="A179" s="171"/>
      <c r="B179" s="103"/>
      <c r="C179" s="51" t="s">
        <v>103</v>
      </c>
      <c r="D179" s="52"/>
      <c r="E179" s="27"/>
      <c r="F179" s="27"/>
      <c r="G179" s="93" t="s">
        <v>136</v>
      </c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42"/>
      <c r="AI179" s="42"/>
      <c r="AJ179" s="43"/>
      <c r="AK179" s="93" t="s">
        <v>136</v>
      </c>
      <c r="AL179" s="27"/>
      <c r="AM179" s="94"/>
      <c r="AN179" s="94"/>
      <c r="AO179" s="94"/>
      <c r="AP179" s="94"/>
      <c r="AQ179" s="7">
        <f t="shared" si="28"/>
        <v>2</v>
      </c>
      <c r="AR179" s="3">
        <f t="shared" si="30"/>
        <v>34</v>
      </c>
      <c r="AS179" s="8">
        <f t="shared" si="27"/>
        <v>5.8823529411764705E-2</v>
      </c>
    </row>
    <row r="180" spans="1:45" ht="12.75" customHeight="1" x14ac:dyDescent="0.25">
      <c r="A180" s="171"/>
      <c r="B180" s="103"/>
      <c r="C180" s="51" t="s">
        <v>104</v>
      </c>
      <c r="D180" s="52"/>
      <c r="E180" s="27"/>
      <c r="F180" s="27"/>
      <c r="G180" s="93" t="s">
        <v>136</v>
      </c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42"/>
      <c r="AI180" s="42"/>
      <c r="AJ180" s="43"/>
      <c r="AK180" s="93" t="s">
        <v>136</v>
      </c>
      <c r="AL180" s="27"/>
      <c r="AM180" s="94"/>
      <c r="AN180" s="94"/>
      <c r="AO180" s="94"/>
      <c r="AP180" s="94"/>
      <c r="AQ180" s="7">
        <f t="shared" si="28"/>
        <v>2</v>
      </c>
      <c r="AR180" s="3">
        <f t="shared" si="30"/>
        <v>34</v>
      </c>
      <c r="AS180" s="8">
        <f t="shared" si="27"/>
        <v>5.8823529411764705E-2</v>
      </c>
    </row>
    <row r="181" spans="1:45" ht="12.75" customHeight="1" x14ac:dyDescent="0.25">
      <c r="A181" s="171"/>
      <c r="B181" s="103" t="s">
        <v>86</v>
      </c>
      <c r="C181" s="51" t="s">
        <v>102</v>
      </c>
      <c r="D181" s="52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42"/>
      <c r="AI181" s="42"/>
      <c r="AJ181" s="43"/>
      <c r="AK181" s="27"/>
      <c r="AL181" s="27"/>
      <c r="AM181" s="94"/>
      <c r="AN181" s="94"/>
      <c r="AO181" s="94"/>
      <c r="AP181" s="94"/>
      <c r="AQ181" s="7">
        <f t="shared" si="28"/>
        <v>0</v>
      </c>
      <c r="AR181" s="3">
        <f t="shared" ref="AR181:AR186" si="31">34*2</f>
        <v>68</v>
      </c>
      <c r="AS181" s="8">
        <f t="shared" si="27"/>
        <v>0</v>
      </c>
    </row>
    <row r="182" spans="1:45" ht="12.75" customHeight="1" x14ac:dyDescent="0.25">
      <c r="A182" s="171"/>
      <c r="B182" s="103"/>
      <c r="C182" s="51" t="s">
        <v>103</v>
      </c>
      <c r="D182" s="52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42"/>
      <c r="AI182" s="42"/>
      <c r="AJ182" s="43"/>
      <c r="AK182" s="27"/>
      <c r="AL182" s="27"/>
      <c r="AM182" s="94"/>
      <c r="AN182" s="94"/>
      <c r="AO182" s="94"/>
      <c r="AP182" s="94"/>
      <c r="AQ182" s="7">
        <f t="shared" si="28"/>
        <v>0</v>
      </c>
      <c r="AR182" s="3">
        <f t="shared" si="31"/>
        <v>68</v>
      </c>
      <c r="AS182" s="8">
        <f t="shared" si="27"/>
        <v>0</v>
      </c>
    </row>
    <row r="183" spans="1:45" ht="12.75" customHeight="1" x14ac:dyDescent="0.25">
      <c r="A183" s="171"/>
      <c r="B183" s="103"/>
      <c r="C183" s="51" t="s">
        <v>104</v>
      </c>
      <c r="D183" s="52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42"/>
      <c r="AI183" s="42"/>
      <c r="AJ183" s="43"/>
      <c r="AK183" s="27"/>
      <c r="AL183" s="27"/>
      <c r="AM183" s="94"/>
      <c r="AN183" s="94"/>
      <c r="AO183" s="94"/>
      <c r="AP183" s="94"/>
      <c r="AQ183" s="7">
        <f t="shared" si="28"/>
        <v>0</v>
      </c>
      <c r="AR183" s="3">
        <f t="shared" si="31"/>
        <v>68</v>
      </c>
      <c r="AS183" s="8">
        <f t="shared" si="27"/>
        <v>0</v>
      </c>
    </row>
    <row r="184" spans="1:45" ht="12.75" customHeight="1" x14ac:dyDescent="0.25">
      <c r="A184" s="171"/>
      <c r="B184" s="103" t="s">
        <v>75</v>
      </c>
      <c r="C184" s="51" t="s">
        <v>102</v>
      </c>
      <c r="D184" s="52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42"/>
      <c r="AI184" s="42"/>
      <c r="AJ184" s="43"/>
      <c r="AK184" s="27"/>
      <c r="AL184" s="27"/>
      <c r="AM184" s="94"/>
      <c r="AN184" s="94"/>
      <c r="AO184" s="94"/>
      <c r="AP184" s="94"/>
      <c r="AQ184" s="7">
        <f t="shared" si="28"/>
        <v>0</v>
      </c>
      <c r="AR184" s="3">
        <f t="shared" si="31"/>
        <v>68</v>
      </c>
      <c r="AS184" s="8">
        <f t="shared" si="27"/>
        <v>0</v>
      </c>
    </row>
    <row r="185" spans="1:45" ht="12.75" customHeight="1" x14ac:dyDescent="0.25">
      <c r="A185" s="171"/>
      <c r="B185" s="103"/>
      <c r="C185" s="51" t="s">
        <v>103</v>
      </c>
      <c r="D185" s="52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42"/>
      <c r="AI185" s="42"/>
      <c r="AJ185" s="43"/>
      <c r="AK185" s="27"/>
      <c r="AL185" s="27"/>
      <c r="AM185" s="94"/>
      <c r="AN185" s="94"/>
      <c r="AO185" s="94"/>
      <c r="AP185" s="94"/>
      <c r="AQ185" s="7">
        <f t="shared" si="28"/>
        <v>0</v>
      </c>
      <c r="AR185" s="3">
        <f t="shared" si="31"/>
        <v>68</v>
      </c>
      <c r="AS185" s="8">
        <f t="shared" si="27"/>
        <v>0</v>
      </c>
    </row>
    <row r="186" spans="1:45" ht="12.75" customHeight="1" x14ac:dyDescent="0.25">
      <c r="A186" s="171"/>
      <c r="B186" s="103"/>
      <c r="C186" s="51" t="s">
        <v>104</v>
      </c>
      <c r="D186" s="52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42"/>
      <c r="AI186" s="42"/>
      <c r="AJ186" s="43"/>
      <c r="AK186" s="27"/>
      <c r="AL186" s="27"/>
      <c r="AM186" s="94"/>
      <c r="AN186" s="94"/>
      <c r="AO186" s="94"/>
      <c r="AP186" s="94"/>
      <c r="AQ186" s="7">
        <f>COUNTA(E186:AP186)</f>
        <v>0</v>
      </c>
      <c r="AR186" s="3">
        <f t="shared" si="31"/>
        <v>68</v>
      </c>
      <c r="AS186" s="8">
        <f t="shared" si="27"/>
        <v>0</v>
      </c>
    </row>
    <row r="187" spans="1:45" ht="27" customHeight="1" x14ac:dyDescent="0.25">
      <c r="A187" s="67"/>
      <c r="B187" s="68"/>
      <c r="C187" s="68"/>
      <c r="D187" s="68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7"/>
      <c r="AN187" s="67"/>
      <c r="AO187" s="67"/>
      <c r="AP187" s="67"/>
      <c r="AQ187" s="67"/>
      <c r="AR187" s="67"/>
      <c r="AS187" s="67"/>
    </row>
    <row r="188" spans="1:45" s="2" customFormat="1" ht="81.75" customHeight="1" x14ac:dyDescent="0.25">
      <c r="A188" s="144" t="s">
        <v>33</v>
      </c>
      <c r="B188" s="144"/>
      <c r="C188" s="144"/>
      <c r="D188" s="144"/>
      <c r="E188" s="104" t="s">
        <v>40</v>
      </c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6" t="s">
        <v>20</v>
      </c>
      <c r="AR188" s="142" t="s">
        <v>22</v>
      </c>
      <c r="AS188" s="143" t="s">
        <v>21</v>
      </c>
    </row>
    <row r="189" spans="1:45" s="2" customFormat="1" ht="21.75" customHeight="1" x14ac:dyDescent="0.25">
      <c r="A189" s="103" t="s">
        <v>0</v>
      </c>
      <c r="B189" s="103"/>
      <c r="C189" s="103"/>
      <c r="D189" s="23" t="s">
        <v>18</v>
      </c>
      <c r="E189" s="103" t="s">
        <v>1</v>
      </c>
      <c r="F189" s="103"/>
      <c r="G189" s="103"/>
      <c r="H189" s="103"/>
      <c r="I189" s="103" t="s">
        <v>2</v>
      </c>
      <c r="J189" s="103"/>
      <c r="K189" s="103"/>
      <c r="L189" s="103"/>
      <c r="M189" s="103" t="s">
        <v>3</v>
      </c>
      <c r="N189" s="103"/>
      <c r="O189" s="103"/>
      <c r="P189" s="103"/>
      <c r="Q189" s="103" t="s">
        <v>4</v>
      </c>
      <c r="R189" s="103"/>
      <c r="S189" s="103"/>
      <c r="T189" s="103"/>
      <c r="U189" s="103" t="s">
        <v>5</v>
      </c>
      <c r="V189" s="103"/>
      <c r="W189" s="103"/>
      <c r="X189" s="103" t="s">
        <v>6</v>
      </c>
      <c r="Y189" s="103"/>
      <c r="Z189" s="103"/>
      <c r="AA189" s="103"/>
      <c r="AB189" s="103" t="s">
        <v>7</v>
      </c>
      <c r="AC189" s="103"/>
      <c r="AD189" s="103"/>
      <c r="AE189" s="103" t="s">
        <v>8</v>
      </c>
      <c r="AF189" s="103"/>
      <c r="AG189" s="103"/>
      <c r="AH189" s="103"/>
      <c r="AI189" s="103"/>
      <c r="AJ189" s="103" t="s">
        <v>9</v>
      </c>
      <c r="AK189" s="103"/>
      <c r="AL189" s="103"/>
      <c r="AM189" s="185" t="s">
        <v>10</v>
      </c>
      <c r="AN189" s="185"/>
      <c r="AO189" s="185"/>
      <c r="AP189" s="185"/>
      <c r="AQ189" s="106"/>
      <c r="AR189" s="142"/>
      <c r="AS189" s="143"/>
    </row>
    <row r="190" spans="1:45" s="6" customFormat="1" ht="11.25" customHeight="1" x14ac:dyDescent="0.2">
      <c r="A190" s="103"/>
      <c r="B190" s="103"/>
      <c r="C190" s="103"/>
      <c r="D190" s="23" t="s">
        <v>19</v>
      </c>
      <c r="E190" s="5">
        <v>1</v>
      </c>
      <c r="F190" s="5">
        <v>2</v>
      </c>
      <c r="G190" s="5">
        <v>3</v>
      </c>
      <c r="H190" s="5">
        <v>4</v>
      </c>
      <c r="I190" s="5">
        <v>5</v>
      </c>
      <c r="J190" s="5">
        <v>6</v>
      </c>
      <c r="K190" s="5">
        <v>7</v>
      </c>
      <c r="L190" s="5">
        <v>8</v>
      </c>
      <c r="M190" s="5">
        <v>9</v>
      </c>
      <c r="N190" s="5">
        <v>10</v>
      </c>
      <c r="O190" s="5">
        <v>11</v>
      </c>
      <c r="P190" s="5">
        <v>12</v>
      </c>
      <c r="Q190" s="5">
        <v>13</v>
      </c>
      <c r="R190" s="5">
        <v>14</v>
      </c>
      <c r="S190" s="5">
        <v>15</v>
      </c>
      <c r="T190" s="5">
        <v>16</v>
      </c>
      <c r="U190" s="5">
        <v>17</v>
      </c>
      <c r="V190" s="5">
        <v>18</v>
      </c>
      <c r="W190" s="5">
        <v>19</v>
      </c>
      <c r="X190" s="5">
        <v>20</v>
      </c>
      <c r="Y190" s="5">
        <v>21</v>
      </c>
      <c r="Z190" s="5">
        <v>22</v>
      </c>
      <c r="AA190" s="5">
        <v>23</v>
      </c>
      <c r="AB190" s="5">
        <v>24</v>
      </c>
      <c r="AC190" s="5">
        <v>25</v>
      </c>
      <c r="AD190" s="5">
        <v>26</v>
      </c>
      <c r="AE190" s="5">
        <v>27</v>
      </c>
      <c r="AF190" s="5">
        <v>28</v>
      </c>
      <c r="AG190" s="5">
        <v>29</v>
      </c>
      <c r="AH190" s="5">
        <v>30</v>
      </c>
      <c r="AI190" s="5">
        <v>31</v>
      </c>
      <c r="AJ190" s="5">
        <v>32</v>
      </c>
      <c r="AK190" s="5">
        <v>33</v>
      </c>
      <c r="AL190" s="5">
        <v>34</v>
      </c>
      <c r="AM190" s="186">
        <v>35</v>
      </c>
      <c r="AN190" s="186">
        <v>36</v>
      </c>
      <c r="AO190" s="186">
        <v>37</v>
      </c>
      <c r="AP190" s="186">
        <v>38</v>
      </c>
      <c r="AQ190" s="106"/>
      <c r="AR190" s="142"/>
      <c r="AS190" s="143"/>
    </row>
    <row r="191" spans="1:45" ht="12.75" customHeight="1" x14ac:dyDescent="0.25">
      <c r="A191" s="141" t="s">
        <v>25</v>
      </c>
      <c r="B191" s="100" t="s">
        <v>13</v>
      </c>
      <c r="C191" s="51" t="s">
        <v>105</v>
      </c>
      <c r="D191" s="52"/>
      <c r="E191" s="27"/>
      <c r="F191" s="27"/>
      <c r="G191" s="93" t="s">
        <v>136</v>
      </c>
      <c r="H191" s="27"/>
      <c r="I191" s="27"/>
      <c r="J191" s="27"/>
      <c r="K191" s="27"/>
      <c r="L191" s="181" t="s">
        <v>138</v>
      </c>
      <c r="M191" s="27"/>
      <c r="N191" s="27"/>
      <c r="O191" s="181" t="s">
        <v>139</v>
      </c>
      <c r="P191" s="27"/>
      <c r="Q191" s="27"/>
      <c r="R191" s="27"/>
      <c r="S191" s="27"/>
      <c r="T191" s="181" t="s">
        <v>138</v>
      </c>
      <c r="U191" s="27"/>
      <c r="V191" s="27"/>
      <c r="W191" s="27"/>
      <c r="X191" s="181" t="s">
        <v>139</v>
      </c>
      <c r="Y191" s="27"/>
      <c r="Z191" s="27"/>
      <c r="AA191" s="181" t="s">
        <v>139</v>
      </c>
      <c r="AB191" s="27"/>
      <c r="AC191" s="27"/>
      <c r="AD191" s="181" t="s">
        <v>138</v>
      </c>
      <c r="AE191" s="27"/>
      <c r="AF191" s="27"/>
      <c r="AG191" s="181" t="s">
        <v>139</v>
      </c>
      <c r="AH191" s="27"/>
      <c r="AI191" s="27"/>
      <c r="AJ191" s="27"/>
      <c r="AK191" s="181" t="s">
        <v>138</v>
      </c>
      <c r="AL191" s="27"/>
      <c r="AM191" s="94"/>
      <c r="AN191" s="94"/>
      <c r="AO191" s="94"/>
      <c r="AP191" s="94"/>
      <c r="AQ191" s="7">
        <f t="shared" ref="AQ191:AQ220" si="32">COUNTA(E191:AP191)</f>
        <v>9</v>
      </c>
      <c r="AR191" s="3">
        <f>34*4</f>
        <v>136</v>
      </c>
      <c r="AS191" s="8">
        <f t="shared" ref="AS191:AS220" si="33">AQ191/AR191</f>
        <v>6.6176470588235295E-2</v>
      </c>
    </row>
    <row r="192" spans="1:45" x14ac:dyDescent="0.25">
      <c r="A192" s="141"/>
      <c r="B192" s="101"/>
      <c r="C192" s="51" t="s">
        <v>106</v>
      </c>
      <c r="D192" s="52"/>
      <c r="E192" s="27"/>
      <c r="F192" s="27"/>
      <c r="G192" s="93" t="s">
        <v>136</v>
      </c>
      <c r="H192" s="27"/>
      <c r="I192" s="27"/>
      <c r="J192" s="27"/>
      <c r="K192" s="27"/>
      <c r="L192" s="181" t="s">
        <v>138</v>
      </c>
      <c r="M192" s="27"/>
      <c r="N192" s="27"/>
      <c r="O192" s="181" t="s">
        <v>139</v>
      </c>
      <c r="P192" s="27"/>
      <c r="Q192" s="27"/>
      <c r="R192" s="27"/>
      <c r="S192" s="27"/>
      <c r="T192" s="181" t="s">
        <v>138</v>
      </c>
      <c r="U192" s="27"/>
      <c r="V192" s="27"/>
      <c r="W192" s="27"/>
      <c r="X192" s="181" t="s">
        <v>139</v>
      </c>
      <c r="Y192" s="27"/>
      <c r="Z192" s="27"/>
      <c r="AA192" s="181" t="s">
        <v>139</v>
      </c>
      <c r="AB192" s="27"/>
      <c r="AC192" s="27"/>
      <c r="AD192" s="181" t="s">
        <v>138</v>
      </c>
      <c r="AE192" s="27"/>
      <c r="AF192" s="27"/>
      <c r="AG192" s="181" t="s">
        <v>139</v>
      </c>
      <c r="AH192" s="27"/>
      <c r="AI192" s="27"/>
      <c r="AJ192" s="27"/>
      <c r="AK192" s="181" t="s">
        <v>138</v>
      </c>
      <c r="AL192" s="27"/>
      <c r="AM192" s="94"/>
      <c r="AN192" s="94"/>
      <c r="AO192" s="94"/>
      <c r="AP192" s="94"/>
      <c r="AQ192" s="7">
        <f t="shared" si="32"/>
        <v>9</v>
      </c>
      <c r="AR192" s="3">
        <f>34*4</f>
        <v>136</v>
      </c>
      <c r="AS192" s="8">
        <f t="shared" si="33"/>
        <v>6.6176470588235295E-2</v>
      </c>
    </row>
    <row r="193" spans="1:45" ht="12.75" customHeight="1" x14ac:dyDescent="0.25">
      <c r="A193" s="141"/>
      <c r="B193" s="100" t="s">
        <v>27</v>
      </c>
      <c r="C193" s="51" t="s">
        <v>105</v>
      </c>
      <c r="D193" s="52"/>
      <c r="E193" s="27"/>
      <c r="F193" s="27"/>
      <c r="G193" s="175"/>
      <c r="H193" s="93" t="s">
        <v>136</v>
      </c>
      <c r="I193" s="27"/>
      <c r="J193" s="27"/>
      <c r="K193" s="27"/>
      <c r="L193" s="27"/>
      <c r="M193" s="27"/>
      <c r="N193" s="27"/>
      <c r="O193" s="27"/>
      <c r="P193" s="181" t="s">
        <v>139</v>
      </c>
      <c r="Q193" s="27"/>
      <c r="R193" s="175"/>
      <c r="S193" s="27"/>
      <c r="T193" s="27"/>
      <c r="U193" s="27"/>
      <c r="V193" s="181" t="s">
        <v>138</v>
      </c>
      <c r="W193" s="27"/>
      <c r="X193" s="27"/>
      <c r="Y193" s="27"/>
      <c r="Z193" s="181" t="s">
        <v>139</v>
      </c>
      <c r="AA193" s="27"/>
      <c r="AB193" s="27"/>
      <c r="AC193" s="27"/>
      <c r="AD193" s="27"/>
      <c r="AE193" s="27"/>
      <c r="AF193" s="27"/>
      <c r="AG193" s="27"/>
      <c r="AH193" s="181" t="s">
        <v>138</v>
      </c>
      <c r="AI193" s="27"/>
      <c r="AJ193" s="27"/>
      <c r="AK193" s="27"/>
      <c r="AL193" s="27"/>
      <c r="AM193" s="94"/>
      <c r="AN193" s="94"/>
      <c r="AO193" s="94"/>
      <c r="AP193" s="94"/>
      <c r="AQ193" s="7">
        <f t="shared" si="32"/>
        <v>5</v>
      </c>
      <c r="AR193" s="3">
        <f>34*2</f>
        <v>68</v>
      </c>
      <c r="AS193" s="8">
        <f t="shared" si="33"/>
        <v>7.3529411764705885E-2</v>
      </c>
    </row>
    <row r="194" spans="1:45" ht="12.75" customHeight="1" x14ac:dyDescent="0.25">
      <c r="A194" s="141"/>
      <c r="B194" s="101"/>
      <c r="C194" s="51" t="s">
        <v>106</v>
      </c>
      <c r="D194" s="50"/>
      <c r="E194" s="27"/>
      <c r="F194" s="27"/>
      <c r="G194" s="27"/>
      <c r="H194" s="93" t="s">
        <v>136</v>
      </c>
      <c r="I194" s="27"/>
      <c r="J194" s="27"/>
      <c r="K194" s="27"/>
      <c r="L194" s="27"/>
      <c r="M194" s="27"/>
      <c r="N194" s="27"/>
      <c r="O194" s="27"/>
      <c r="P194" s="181" t="s">
        <v>139</v>
      </c>
      <c r="Q194" s="27"/>
      <c r="R194" s="175"/>
      <c r="S194" s="27"/>
      <c r="T194" s="27"/>
      <c r="U194" s="27"/>
      <c r="V194" s="181" t="s">
        <v>138</v>
      </c>
      <c r="W194" s="27"/>
      <c r="X194" s="27"/>
      <c r="Y194" s="27"/>
      <c r="Z194" s="181" t="s">
        <v>139</v>
      </c>
      <c r="AA194" s="27"/>
      <c r="AB194" s="27"/>
      <c r="AC194" s="27"/>
      <c r="AD194" s="27"/>
      <c r="AE194" s="27"/>
      <c r="AF194" s="27"/>
      <c r="AG194" s="27"/>
      <c r="AH194" s="181" t="s">
        <v>138</v>
      </c>
      <c r="AI194" s="27"/>
      <c r="AJ194" s="27"/>
      <c r="AK194" s="27"/>
      <c r="AL194" s="27"/>
      <c r="AM194" s="94"/>
      <c r="AN194" s="94"/>
      <c r="AO194" s="94"/>
      <c r="AP194" s="94"/>
      <c r="AQ194" s="7">
        <f t="shared" si="32"/>
        <v>5</v>
      </c>
      <c r="AR194" s="3">
        <f>34*2</f>
        <v>68</v>
      </c>
      <c r="AS194" s="8">
        <f t="shared" si="33"/>
        <v>7.3529411764705885E-2</v>
      </c>
    </row>
    <row r="195" spans="1:45" x14ac:dyDescent="0.25">
      <c r="A195" s="141"/>
      <c r="B195" s="100" t="s">
        <v>12</v>
      </c>
      <c r="C195" s="51" t="s">
        <v>105</v>
      </c>
      <c r="D195" s="50"/>
      <c r="E195" s="27"/>
      <c r="F195" s="27"/>
      <c r="G195" s="27"/>
      <c r="H195" s="27"/>
      <c r="I195" s="93" t="s">
        <v>136</v>
      </c>
      <c r="J195" s="27"/>
      <c r="K195" s="27"/>
      <c r="L195" s="27"/>
      <c r="M195" s="181" t="s">
        <v>138</v>
      </c>
      <c r="N195" s="27"/>
      <c r="O195" s="27"/>
      <c r="P195" s="181" t="s">
        <v>139</v>
      </c>
      <c r="Q195" s="27"/>
      <c r="R195" s="181" t="s">
        <v>138</v>
      </c>
      <c r="S195" s="27"/>
      <c r="T195" s="27"/>
      <c r="U195" s="27"/>
      <c r="V195" s="27"/>
      <c r="W195" s="181" t="s">
        <v>139</v>
      </c>
      <c r="X195" s="27"/>
      <c r="Y195" s="27"/>
      <c r="Z195" s="27"/>
      <c r="AA195" s="27"/>
      <c r="AB195" s="181" t="s">
        <v>139</v>
      </c>
      <c r="AC195" s="27"/>
      <c r="AD195" s="181" t="s">
        <v>138</v>
      </c>
      <c r="AE195" s="27"/>
      <c r="AF195" s="27"/>
      <c r="AG195" s="27"/>
      <c r="AH195" s="27"/>
      <c r="AI195" s="27"/>
      <c r="AJ195" s="181" t="s">
        <v>138</v>
      </c>
      <c r="AK195" s="27"/>
      <c r="AL195" s="27"/>
      <c r="AM195" s="94"/>
      <c r="AN195" s="94"/>
      <c r="AO195" s="94"/>
      <c r="AP195" s="94"/>
      <c r="AQ195" s="7">
        <f t="shared" si="32"/>
        <v>8</v>
      </c>
      <c r="AR195" s="3">
        <f t="shared" ref="AR195:AR198" si="34">34*3</f>
        <v>102</v>
      </c>
      <c r="AS195" s="8">
        <f t="shared" si="33"/>
        <v>7.8431372549019607E-2</v>
      </c>
    </row>
    <row r="196" spans="1:45" ht="12.75" customHeight="1" x14ac:dyDescent="0.25">
      <c r="A196" s="141"/>
      <c r="B196" s="101"/>
      <c r="C196" s="51" t="s">
        <v>106</v>
      </c>
      <c r="D196" s="52"/>
      <c r="E196" s="27"/>
      <c r="F196" s="27"/>
      <c r="G196" s="27"/>
      <c r="H196" s="27"/>
      <c r="I196" s="93" t="s">
        <v>136</v>
      </c>
      <c r="J196" s="27"/>
      <c r="K196" s="27"/>
      <c r="L196" s="27"/>
      <c r="M196" s="181" t="s">
        <v>138</v>
      </c>
      <c r="N196" s="27"/>
      <c r="O196" s="27"/>
      <c r="P196" s="181" t="s">
        <v>139</v>
      </c>
      <c r="Q196" s="27"/>
      <c r="R196" s="181" t="s">
        <v>138</v>
      </c>
      <c r="S196" s="27"/>
      <c r="T196" s="27"/>
      <c r="U196" s="27"/>
      <c r="V196" s="27"/>
      <c r="W196" s="181" t="s">
        <v>139</v>
      </c>
      <c r="X196" s="27"/>
      <c r="Y196" s="27"/>
      <c r="Z196" s="27"/>
      <c r="AA196" s="27"/>
      <c r="AB196" s="181" t="s">
        <v>139</v>
      </c>
      <c r="AC196" s="27"/>
      <c r="AD196" s="181" t="s">
        <v>138</v>
      </c>
      <c r="AE196" s="27"/>
      <c r="AF196" s="27"/>
      <c r="AG196" s="27"/>
      <c r="AH196" s="27"/>
      <c r="AI196" s="27"/>
      <c r="AJ196" s="181" t="s">
        <v>138</v>
      </c>
      <c r="AK196" s="27"/>
      <c r="AL196" s="27"/>
      <c r="AM196" s="94"/>
      <c r="AN196" s="94"/>
      <c r="AO196" s="94"/>
      <c r="AP196" s="94"/>
      <c r="AQ196" s="7">
        <f t="shared" si="32"/>
        <v>8</v>
      </c>
      <c r="AR196" s="3">
        <f t="shared" si="34"/>
        <v>102</v>
      </c>
      <c r="AS196" s="8">
        <f t="shared" si="33"/>
        <v>7.8431372549019607E-2</v>
      </c>
    </row>
    <row r="197" spans="1:45" x14ac:dyDescent="0.25">
      <c r="A197" s="141"/>
      <c r="B197" s="100" t="s">
        <v>99</v>
      </c>
      <c r="C197" s="51" t="s">
        <v>105</v>
      </c>
      <c r="D197" s="52"/>
      <c r="E197" s="27"/>
      <c r="F197" s="27"/>
      <c r="G197" s="93" t="s">
        <v>136</v>
      </c>
      <c r="H197" s="27"/>
      <c r="I197" s="27"/>
      <c r="J197" s="27"/>
      <c r="K197" s="27"/>
      <c r="L197" s="181" t="s">
        <v>138</v>
      </c>
      <c r="M197" s="27"/>
      <c r="N197" s="27"/>
      <c r="O197" s="27"/>
      <c r="P197" s="27"/>
      <c r="Q197" s="181" t="s">
        <v>139</v>
      </c>
      <c r="R197" s="27"/>
      <c r="S197" s="27"/>
      <c r="T197" s="181" t="s">
        <v>138</v>
      </c>
      <c r="U197" s="27"/>
      <c r="V197" s="27"/>
      <c r="W197" s="27"/>
      <c r="X197" s="181" t="s">
        <v>139</v>
      </c>
      <c r="Y197" s="27"/>
      <c r="Z197" s="27"/>
      <c r="AA197" s="27"/>
      <c r="AB197" s="27"/>
      <c r="AC197" s="181" t="s">
        <v>138</v>
      </c>
      <c r="AD197" s="27"/>
      <c r="AE197" s="27"/>
      <c r="AF197" s="181" t="s">
        <v>139</v>
      </c>
      <c r="AG197" s="27"/>
      <c r="AH197" s="27"/>
      <c r="AI197" s="181" t="s">
        <v>138</v>
      </c>
      <c r="AJ197" s="43"/>
      <c r="AK197" s="27"/>
      <c r="AL197" s="27"/>
      <c r="AM197" s="94"/>
      <c r="AN197" s="94"/>
      <c r="AO197" s="94"/>
      <c r="AP197" s="94"/>
      <c r="AQ197" s="7">
        <f t="shared" si="32"/>
        <v>8</v>
      </c>
      <c r="AR197" s="3">
        <f t="shared" si="34"/>
        <v>102</v>
      </c>
      <c r="AS197" s="8">
        <f t="shared" si="33"/>
        <v>7.8431372549019607E-2</v>
      </c>
    </row>
    <row r="198" spans="1:45" ht="12.75" customHeight="1" x14ac:dyDescent="0.25">
      <c r="A198" s="141"/>
      <c r="B198" s="101"/>
      <c r="C198" s="51" t="s">
        <v>106</v>
      </c>
      <c r="D198" s="52"/>
      <c r="E198" s="27"/>
      <c r="F198" s="27"/>
      <c r="G198" s="93" t="s">
        <v>136</v>
      </c>
      <c r="H198" s="27"/>
      <c r="I198" s="27"/>
      <c r="J198" s="27"/>
      <c r="K198" s="27"/>
      <c r="L198" s="181" t="s">
        <v>138</v>
      </c>
      <c r="M198" s="27"/>
      <c r="N198" s="27"/>
      <c r="O198" s="27"/>
      <c r="P198" s="27"/>
      <c r="Q198" s="181" t="s">
        <v>139</v>
      </c>
      <c r="R198" s="27"/>
      <c r="S198" s="27"/>
      <c r="T198" s="181" t="s">
        <v>138</v>
      </c>
      <c r="U198" s="27"/>
      <c r="V198" s="27"/>
      <c r="W198" s="27"/>
      <c r="X198" s="181" t="s">
        <v>139</v>
      </c>
      <c r="Y198" s="27"/>
      <c r="Z198" s="27"/>
      <c r="AA198" s="27"/>
      <c r="AB198" s="27"/>
      <c r="AC198" s="181" t="s">
        <v>138</v>
      </c>
      <c r="AD198" s="27"/>
      <c r="AE198" s="27"/>
      <c r="AF198" s="181" t="s">
        <v>139</v>
      </c>
      <c r="AG198" s="27"/>
      <c r="AH198" s="27"/>
      <c r="AI198" s="181" t="s">
        <v>138</v>
      </c>
      <c r="AJ198" s="43"/>
      <c r="AK198" s="27"/>
      <c r="AL198" s="27"/>
      <c r="AM198" s="94"/>
      <c r="AN198" s="94"/>
      <c r="AO198" s="94"/>
      <c r="AP198" s="94"/>
      <c r="AQ198" s="7">
        <f t="shared" si="32"/>
        <v>8</v>
      </c>
      <c r="AR198" s="3">
        <f t="shared" si="34"/>
        <v>102</v>
      </c>
      <c r="AS198" s="8">
        <f t="shared" si="33"/>
        <v>7.8431372549019607E-2</v>
      </c>
    </row>
    <row r="199" spans="1:45" ht="12.75" customHeight="1" x14ac:dyDescent="0.25">
      <c r="A199" s="141"/>
      <c r="B199" s="100" t="s">
        <v>100</v>
      </c>
      <c r="C199" s="51" t="s">
        <v>105</v>
      </c>
      <c r="D199" s="50"/>
      <c r="E199" s="27"/>
      <c r="F199" s="27"/>
      <c r="G199" s="93" t="s">
        <v>136</v>
      </c>
      <c r="H199" s="27"/>
      <c r="I199" s="27"/>
      <c r="J199" s="27"/>
      <c r="K199" s="181" t="s">
        <v>138</v>
      </c>
      <c r="L199" s="27"/>
      <c r="M199" s="27"/>
      <c r="N199" s="27"/>
      <c r="O199" s="27"/>
      <c r="P199" s="27"/>
      <c r="Q199" s="27"/>
      <c r="R199" s="27"/>
      <c r="S199" s="181" t="s">
        <v>138</v>
      </c>
      <c r="T199" s="27"/>
      <c r="U199" s="27"/>
      <c r="V199" s="27"/>
      <c r="W199" s="27"/>
      <c r="X199" s="27"/>
      <c r="Y199" s="27"/>
      <c r="Z199" s="27"/>
      <c r="AA199" s="27"/>
      <c r="AB199" s="27"/>
      <c r="AC199" s="181" t="s">
        <v>138</v>
      </c>
      <c r="AD199" s="27"/>
      <c r="AE199" s="27"/>
      <c r="AF199" s="27"/>
      <c r="AG199" s="27"/>
      <c r="AH199" s="27"/>
      <c r="AI199" s="181" t="s">
        <v>138</v>
      </c>
      <c r="AJ199" s="43"/>
      <c r="AK199" s="27"/>
      <c r="AL199" s="27"/>
      <c r="AM199" s="94"/>
      <c r="AN199" s="94"/>
      <c r="AO199" s="94"/>
      <c r="AP199" s="94"/>
      <c r="AQ199" s="7">
        <f t="shared" si="32"/>
        <v>5</v>
      </c>
      <c r="AR199" s="3">
        <f>34*2</f>
        <v>68</v>
      </c>
      <c r="AS199" s="8">
        <f t="shared" si="33"/>
        <v>7.3529411764705885E-2</v>
      </c>
    </row>
    <row r="200" spans="1:45" x14ac:dyDescent="0.25">
      <c r="A200" s="141"/>
      <c r="B200" s="101"/>
      <c r="C200" s="51" t="s">
        <v>106</v>
      </c>
      <c r="D200" s="52"/>
      <c r="E200" s="27"/>
      <c r="F200" s="27"/>
      <c r="G200" s="93" t="s">
        <v>136</v>
      </c>
      <c r="H200" s="27"/>
      <c r="I200" s="27"/>
      <c r="J200" s="27"/>
      <c r="K200" s="181" t="s">
        <v>138</v>
      </c>
      <c r="L200" s="27"/>
      <c r="M200" s="27"/>
      <c r="N200" s="27"/>
      <c r="O200" s="27"/>
      <c r="P200" s="27"/>
      <c r="Q200" s="27"/>
      <c r="R200" s="27"/>
      <c r="S200" s="181" t="s">
        <v>138</v>
      </c>
      <c r="T200" s="27"/>
      <c r="U200" s="27"/>
      <c r="V200" s="27"/>
      <c r="W200" s="27"/>
      <c r="X200" s="27"/>
      <c r="Y200" s="27"/>
      <c r="Z200" s="27"/>
      <c r="AA200" s="27"/>
      <c r="AB200" s="27"/>
      <c r="AC200" s="181" t="s">
        <v>138</v>
      </c>
      <c r="AD200" s="27"/>
      <c r="AE200" s="27"/>
      <c r="AF200" s="27"/>
      <c r="AG200" s="27"/>
      <c r="AH200" s="27"/>
      <c r="AI200" s="181" t="s">
        <v>138</v>
      </c>
      <c r="AJ200" s="43"/>
      <c r="AK200" s="27"/>
      <c r="AL200" s="27"/>
      <c r="AM200" s="94"/>
      <c r="AN200" s="94"/>
      <c r="AO200" s="94"/>
      <c r="AP200" s="94"/>
      <c r="AQ200" s="7">
        <f t="shared" si="32"/>
        <v>5</v>
      </c>
      <c r="AR200" s="3">
        <f>34*2</f>
        <v>68</v>
      </c>
      <c r="AS200" s="8">
        <f t="shared" si="33"/>
        <v>7.3529411764705885E-2</v>
      </c>
    </row>
    <row r="201" spans="1:45" ht="13.5" customHeight="1" x14ac:dyDescent="0.25">
      <c r="A201" s="141"/>
      <c r="B201" s="100" t="s">
        <v>101</v>
      </c>
      <c r="C201" s="51" t="s">
        <v>105</v>
      </c>
      <c r="D201" s="50"/>
      <c r="E201" s="27"/>
      <c r="F201" s="27"/>
      <c r="G201" s="27"/>
      <c r="H201" s="27"/>
      <c r="I201" s="93" t="s">
        <v>136</v>
      </c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181" t="s">
        <v>138</v>
      </c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43"/>
      <c r="AJ201" s="93" t="s">
        <v>136</v>
      </c>
      <c r="AK201" s="27"/>
      <c r="AL201" s="27"/>
      <c r="AM201" s="94"/>
      <c r="AN201" s="94"/>
      <c r="AO201" s="94"/>
      <c r="AP201" s="94"/>
      <c r="AQ201" s="7">
        <f t="shared" si="32"/>
        <v>3</v>
      </c>
      <c r="AR201" s="3">
        <f t="shared" ref="AR201:AR204" si="35">34*1</f>
        <v>34</v>
      </c>
      <c r="AS201" s="8">
        <f t="shared" si="33"/>
        <v>8.8235294117647065E-2</v>
      </c>
    </row>
    <row r="202" spans="1:45" ht="12.75" customHeight="1" x14ac:dyDescent="0.25">
      <c r="A202" s="141"/>
      <c r="B202" s="101"/>
      <c r="C202" s="51" t="s">
        <v>106</v>
      </c>
      <c r="D202" s="52"/>
      <c r="E202" s="27"/>
      <c r="F202" s="27"/>
      <c r="G202" s="27"/>
      <c r="H202" s="27"/>
      <c r="I202" s="93" t="s">
        <v>136</v>
      </c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42"/>
      <c r="U202" s="27"/>
      <c r="V202" s="181" t="s">
        <v>138</v>
      </c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43"/>
      <c r="AJ202" s="93" t="s">
        <v>136</v>
      </c>
      <c r="AK202" s="27"/>
      <c r="AL202" s="27"/>
      <c r="AM202" s="94"/>
      <c r="AN202" s="94"/>
      <c r="AO202" s="94"/>
      <c r="AP202" s="94"/>
      <c r="AQ202" s="7">
        <f t="shared" si="32"/>
        <v>3</v>
      </c>
      <c r="AR202" s="3">
        <f t="shared" si="35"/>
        <v>34</v>
      </c>
      <c r="AS202" s="8">
        <f t="shared" si="33"/>
        <v>8.8235294117647065E-2</v>
      </c>
    </row>
    <row r="203" spans="1:45" ht="12.75" customHeight="1" x14ac:dyDescent="0.25">
      <c r="A203" s="141"/>
      <c r="B203" s="100" t="s">
        <v>35</v>
      </c>
      <c r="C203" s="51" t="s">
        <v>105</v>
      </c>
      <c r="D203" s="52"/>
      <c r="E203" s="27"/>
      <c r="F203" s="27"/>
      <c r="G203" s="177" t="s">
        <v>137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181" t="s">
        <v>138</v>
      </c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42"/>
      <c r="AH203" s="27"/>
      <c r="AI203" s="27"/>
      <c r="AJ203" s="43"/>
      <c r="AK203" s="93" t="s">
        <v>136</v>
      </c>
      <c r="AL203" s="27"/>
      <c r="AM203" s="94"/>
      <c r="AN203" s="94"/>
      <c r="AO203" s="94"/>
      <c r="AP203" s="94"/>
      <c r="AQ203" s="7">
        <f t="shared" si="32"/>
        <v>3</v>
      </c>
      <c r="AR203" s="3">
        <f t="shared" si="35"/>
        <v>34</v>
      </c>
      <c r="AS203" s="8">
        <f t="shared" si="33"/>
        <v>8.8235294117647065E-2</v>
      </c>
    </row>
    <row r="204" spans="1:45" ht="12.75" customHeight="1" x14ac:dyDescent="0.25">
      <c r="A204" s="141"/>
      <c r="B204" s="101"/>
      <c r="C204" s="51" t="s">
        <v>106</v>
      </c>
      <c r="D204" s="52"/>
      <c r="E204" s="27"/>
      <c r="F204" s="27"/>
      <c r="G204" s="177" t="s">
        <v>137</v>
      </c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181" t="s">
        <v>138</v>
      </c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42"/>
      <c r="AK204" s="93" t="s">
        <v>136</v>
      </c>
      <c r="AL204" s="27"/>
      <c r="AM204" s="94"/>
      <c r="AN204" s="94"/>
      <c r="AO204" s="94"/>
      <c r="AP204" s="94"/>
      <c r="AQ204" s="7">
        <f t="shared" si="32"/>
        <v>3</v>
      </c>
      <c r="AR204" s="3">
        <f t="shared" si="35"/>
        <v>34</v>
      </c>
      <c r="AS204" s="8">
        <f t="shared" si="33"/>
        <v>8.8235294117647065E-2</v>
      </c>
    </row>
    <row r="205" spans="1:45" ht="12.75" customHeight="1" x14ac:dyDescent="0.25">
      <c r="A205" s="141"/>
      <c r="B205" s="100" t="s">
        <v>28</v>
      </c>
      <c r="C205" s="51" t="s">
        <v>105</v>
      </c>
      <c r="D205" s="52"/>
      <c r="E205" s="27"/>
      <c r="F205" s="27"/>
      <c r="G205" s="27"/>
      <c r="H205" s="93" t="s">
        <v>136</v>
      </c>
      <c r="I205" s="27"/>
      <c r="J205" s="27"/>
      <c r="K205" s="27"/>
      <c r="L205" s="181" t="s">
        <v>138</v>
      </c>
      <c r="M205" s="27"/>
      <c r="N205" s="27"/>
      <c r="O205" s="27"/>
      <c r="P205" s="181" t="s">
        <v>139</v>
      </c>
      <c r="Q205" s="27"/>
      <c r="R205" s="27"/>
      <c r="S205" s="181" t="s">
        <v>138</v>
      </c>
      <c r="T205" s="27"/>
      <c r="U205" s="27"/>
      <c r="V205" s="27"/>
      <c r="W205" s="181" t="s">
        <v>139</v>
      </c>
      <c r="X205" s="27"/>
      <c r="Y205" s="27"/>
      <c r="Z205" s="27"/>
      <c r="AA205" s="27"/>
      <c r="AB205" s="181" t="s">
        <v>138</v>
      </c>
      <c r="AC205" s="27"/>
      <c r="AD205" s="27"/>
      <c r="AE205" s="181" t="s">
        <v>139</v>
      </c>
      <c r="AF205" s="27"/>
      <c r="AG205" s="27"/>
      <c r="AH205" s="181" t="s">
        <v>138</v>
      </c>
      <c r="AI205" s="42"/>
      <c r="AJ205" s="27"/>
      <c r="AK205" s="27"/>
      <c r="AL205" s="27"/>
      <c r="AM205" s="94"/>
      <c r="AN205" s="94"/>
      <c r="AO205" s="94"/>
      <c r="AP205" s="94"/>
      <c r="AQ205" s="7">
        <f t="shared" si="32"/>
        <v>8</v>
      </c>
      <c r="AR205" s="3">
        <f>34*3</f>
        <v>102</v>
      </c>
      <c r="AS205" s="8">
        <f t="shared" si="33"/>
        <v>7.8431372549019607E-2</v>
      </c>
    </row>
    <row r="206" spans="1:45" ht="12.75" customHeight="1" x14ac:dyDescent="0.25">
      <c r="A206" s="141"/>
      <c r="B206" s="101"/>
      <c r="C206" s="51" t="s">
        <v>106</v>
      </c>
      <c r="D206" s="50"/>
      <c r="E206" s="27"/>
      <c r="F206" s="27"/>
      <c r="G206" s="27"/>
      <c r="H206" s="93" t="s">
        <v>136</v>
      </c>
      <c r="I206" s="27"/>
      <c r="J206" s="27"/>
      <c r="K206" s="27"/>
      <c r="L206" s="181" t="s">
        <v>138</v>
      </c>
      <c r="M206" s="27"/>
      <c r="N206" s="27"/>
      <c r="O206" s="27"/>
      <c r="P206" s="181" t="s">
        <v>139</v>
      </c>
      <c r="Q206" s="27"/>
      <c r="R206" s="27"/>
      <c r="S206" s="181" t="s">
        <v>138</v>
      </c>
      <c r="T206" s="27"/>
      <c r="U206" s="27"/>
      <c r="V206" s="27"/>
      <c r="W206" s="181" t="s">
        <v>139</v>
      </c>
      <c r="X206" s="27"/>
      <c r="Y206" s="27"/>
      <c r="Z206" s="27"/>
      <c r="AA206" s="27"/>
      <c r="AB206" s="181" t="s">
        <v>138</v>
      </c>
      <c r="AC206" s="27"/>
      <c r="AD206" s="27"/>
      <c r="AE206" s="181" t="s">
        <v>139</v>
      </c>
      <c r="AF206" s="42"/>
      <c r="AG206" s="42"/>
      <c r="AH206" s="181" t="s">
        <v>138</v>
      </c>
      <c r="AI206" s="27"/>
      <c r="AJ206" s="43"/>
      <c r="AK206" s="42"/>
      <c r="AL206" s="27"/>
      <c r="AM206" s="94"/>
      <c r="AN206" s="94"/>
      <c r="AO206" s="94"/>
      <c r="AP206" s="94"/>
      <c r="AQ206" s="7">
        <f t="shared" si="32"/>
        <v>8</v>
      </c>
      <c r="AR206" s="3">
        <f>34*3</f>
        <v>102</v>
      </c>
      <c r="AS206" s="8">
        <f t="shared" si="33"/>
        <v>7.8431372549019607E-2</v>
      </c>
    </row>
    <row r="207" spans="1:45" ht="12.75" customHeight="1" x14ac:dyDescent="0.25">
      <c r="A207" s="141"/>
      <c r="B207" s="100" t="s">
        <v>30</v>
      </c>
      <c r="C207" s="51" t="s">
        <v>105</v>
      </c>
      <c r="D207" s="52"/>
      <c r="E207" s="27"/>
      <c r="F207" s="27"/>
      <c r="G207" s="27"/>
      <c r="H207" s="27"/>
      <c r="I207" s="93" t="s">
        <v>136</v>
      </c>
      <c r="J207" s="27"/>
      <c r="K207" s="27"/>
      <c r="L207" s="27"/>
      <c r="M207" s="27"/>
      <c r="N207" s="27"/>
      <c r="O207" s="181" t="s">
        <v>138</v>
      </c>
      <c r="P207" s="27"/>
      <c r="Q207" s="27"/>
      <c r="R207" s="27"/>
      <c r="S207" s="27"/>
      <c r="T207" s="27"/>
      <c r="U207" s="27"/>
      <c r="V207" s="27"/>
      <c r="W207" s="27"/>
      <c r="X207" s="27"/>
      <c r="Y207" s="181" t="s">
        <v>138</v>
      </c>
      <c r="Z207" s="27"/>
      <c r="AA207" s="27"/>
      <c r="AB207" s="27"/>
      <c r="AC207" s="27"/>
      <c r="AD207" s="27"/>
      <c r="AE207" s="181" t="s">
        <v>139</v>
      </c>
      <c r="AF207" s="27"/>
      <c r="AG207" s="27"/>
      <c r="AH207" s="42"/>
      <c r="AI207" s="42"/>
      <c r="AJ207" s="181" t="s">
        <v>138</v>
      </c>
      <c r="AK207" s="27"/>
      <c r="AL207" s="27"/>
      <c r="AM207" s="94"/>
      <c r="AN207" s="94"/>
      <c r="AO207" s="94"/>
      <c r="AP207" s="94"/>
      <c r="AQ207" s="7">
        <f t="shared" si="32"/>
        <v>5</v>
      </c>
      <c r="AR207" s="3">
        <f t="shared" ref="AR207:AR210" si="36">34*2</f>
        <v>68</v>
      </c>
      <c r="AS207" s="8">
        <f t="shared" si="33"/>
        <v>7.3529411764705885E-2</v>
      </c>
    </row>
    <row r="208" spans="1:45" ht="12.75" customHeight="1" x14ac:dyDescent="0.25">
      <c r="A208" s="141"/>
      <c r="B208" s="101"/>
      <c r="C208" s="51" t="s">
        <v>106</v>
      </c>
      <c r="D208" s="52"/>
      <c r="E208" s="27"/>
      <c r="F208" s="27"/>
      <c r="G208" s="27"/>
      <c r="H208" s="27"/>
      <c r="I208" s="93" t="s">
        <v>136</v>
      </c>
      <c r="J208" s="27"/>
      <c r="K208" s="27"/>
      <c r="L208" s="27"/>
      <c r="M208" s="27"/>
      <c r="N208" s="27"/>
      <c r="O208" s="181" t="s">
        <v>138</v>
      </c>
      <c r="P208" s="27"/>
      <c r="Q208" s="27"/>
      <c r="R208" s="27"/>
      <c r="S208" s="27"/>
      <c r="T208" s="27"/>
      <c r="U208" s="27"/>
      <c r="V208" s="27"/>
      <c r="W208" s="27"/>
      <c r="X208" s="27"/>
      <c r="Y208" s="181" t="s">
        <v>138</v>
      </c>
      <c r="Z208" s="27"/>
      <c r="AA208" s="27"/>
      <c r="AB208" s="27"/>
      <c r="AC208" s="27"/>
      <c r="AD208" s="27"/>
      <c r="AE208" s="181" t="s">
        <v>139</v>
      </c>
      <c r="AF208" s="27"/>
      <c r="AG208" s="27"/>
      <c r="AH208" s="42"/>
      <c r="AI208" s="42"/>
      <c r="AJ208" s="181" t="s">
        <v>138</v>
      </c>
      <c r="AK208" s="27"/>
      <c r="AL208" s="27"/>
      <c r="AM208" s="94"/>
      <c r="AN208" s="94"/>
      <c r="AO208" s="94"/>
      <c r="AP208" s="94"/>
      <c r="AQ208" s="7">
        <f t="shared" si="32"/>
        <v>5</v>
      </c>
      <c r="AR208" s="3">
        <f t="shared" si="36"/>
        <v>68</v>
      </c>
      <c r="AS208" s="8">
        <f t="shared" si="33"/>
        <v>7.3529411764705885E-2</v>
      </c>
    </row>
    <row r="209" spans="1:45" ht="12.75" customHeight="1" x14ac:dyDescent="0.25">
      <c r="A209" s="141"/>
      <c r="B209" s="100" t="s">
        <v>34</v>
      </c>
      <c r="C209" s="51" t="s">
        <v>105</v>
      </c>
      <c r="D209" s="52"/>
      <c r="E209" s="27"/>
      <c r="F209" s="27"/>
      <c r="G209" s="177" t="s">
        <v>137</v>
      </c>
      <c r="H209" s="27"/>
      <c r="I209" s="27"/>
      <c r="J209" s="27"/>
      <c r="K209" s="27"/>
      <c r="L209" s="27"/>
      <c r="M209" s="27"/>
      <c r="N209" s="181" t="s">
        <v>138</v>
      </c>
      <c r="O209" s="27"/>
      <c r="P209" s="27"/>
      <c r="Q209" s="27"/>
      <c r="R209" s="27"/>
      <c r="S209" s="27"/>
      <c r="T209" s="27"/>
      <c r="U209" s="27"/>
      <c r="V209" s="27"/>
      <c r="W209" s="181" t="s">
        <v>138</v>
      </c>
      <c r="X209" s="27"/>
      <c r="Y209" s="27"/>
      <c r="Z209" s="27"/>
      <c r="AA209" s="181" t="s">
        <v>139</v>
      </c>
      <c r="AB209" s="27"/>
      <c r="AC209" s="27"/>
      <c r="AD209" s="27"/>
      <c r="AE209" s="27"/>
      <c r="AF209" s="27"/>
      <c r="AG209" s="27"/>
      <c r="AH209" s="42"/>
      <c r="AI209" s="42"/>
      <c r="AJ209" s="43"/>
      <c r="AK209" s="27"/>
      <c r="AL209" s="93" t="s">
        <v>136</v>
      </c>
      <c r="AM209" s="94"/>
      <c r="AN209" s="94"/>
      <c r="AO209" s="94"/>
      <c r="AP209" s="94"/>
      <c r="AQ209" s="7">
        <f t="shared" si="32"/>
        <v>5</v>
      </c>
      <c r="AR209" s="3">
        <f t="shared" si="36"/>
        <v>68</v>
      </c>
      <c r="AS209" s="8">
        <f t="shared" si="33"/>
        <v>7.3529411764705885E-2</v>
      </c>
    </row>
    <row r="210" spans="1:45" ht="12.75" customHeight="1" x14ac:dyDescent="0.25">
      <c r="A210" s="141"/>
      <c r="B210" s="101"/>
      <c r="C210" s="51" t="s">
        <v>106</v>
      </c>
      <c r="D210" s="52"/>
      <c r="E210" s="27"/>
      <c r="F210" s="27"/>
      <c r="G210" s="177" t="s">
        <v>137</v>
      </c>
      <c r="H210" s="27"/>
      <c r="I210" s="27"/>
      <c r="J210" s="27"/>
      <c r="K210" s="27"/>
      <c r="L210" s="27"/>
      <c r="M210" s="27"/>
      <c r="N210" s="181" t="s">
        <v>138</v>
      </c>
      <c r="O210" s="27"/>
      <c r="P210" s="27"/>
      <c r="Q210" s="27"/>
      <c r="R210" s="27"/>
      <c r="S210" s="27"/>
      <c r="T210" s="27"/>
      <c r="U210" s="27"/>
      <c r="V210" s="27"/>
      <c r="W210" s="181" t="s">
        <v>138</v>
      </c>
      <c r="X210" s="27"/>
      <c r="Y210" s="27"/>
      <c r="Z210" s="27"/>
      <c r="AA210" s="181" t="s">
        <v>139</v>
      </c>
      <c r="AB210" s="27"/>
      <c r="AC210" s="27"/>
      <c r="AD210" s="27"/>
      <c r="AE210" s="27"/>
      <c r="AF210" s="27"/>
      <c r="AG210" s="27"/>
      <c r="AH210" s="42"/>
      <c r="AI210" s="42"/>
      <c r="AJ210" s="43"/>
      <c r="AK210" s="27"/>
      <c r="AL210" s="93" t="s">
        <v>136</v>
      </c>
      <c r="AM210" s="94"/>
      <c r="AN210" s="94"/>
      <c r="AO210" s="94"/>
      <c r="AP210" s="94"/>
      <c r="AQ210" s="7">
        <f t="shared" si="32"/>
        <v>5</v>
      </c>
      <c r="AR210" s="3">
        <f t="shared" si="36"/>
        <v>68</v>
      </c>
      <c r="AS210" s="8">
        <f t="shared" si="33"/>
        <v>7.3529411764705885E-2</v>
      </c>
    </row>
    <row r="211" spans="1:45" ht="12.75" customHeight="1" x14ac:dyDescent="0.25">
      <c r="A211" s="141"/>
      <c r="B211" s="100" t="s">
        <v>29</v>
      </c>
      <c r="C211" s="51" t="s">
        <v>105</v>
      </c>
      <c r="D211" s="50"/>
      <c r="E211" s="27"/>
      <c r="F211" s="27"/>
      <c r="G211" s="27"/>
      <c r="H211" s="93" t="s">
        <v>136</v>
      </c>
      <c r="I211" s="27"/>
      <c r="J211" s="27"/>
      <c r="K211" s="27"/>
      <c r="L211" s="27"/>
      <c r="M211" s="27"/>
      <c r="N211" s="27"/>
      <c r="O211" s="27"/>
      <c r="P211" s="27"/>
      <c r="Q211" s="27"/>
      <c r="R211" s="181" t="s">
        <v>138</v>
      </c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42"/>
      <c r="AI211" s="181" t="s">
        <v>138</v>
      </c>
      <c r="AJ211" s="27"/>
      <c r="AK211" s="27"/>
      <c r="AL211" s="27"/>
      <c r="AM211" s="94"/>
      <c r="AN211" s="94"/>
      <c r="AO211" s="94"/>
      <c r="AP211" s="94"/>
      <c r="AQ211" s="7">
        <f t="shared" si="32"/>
        <v>3</v>
      </c>
      <c r="AR211" s="3">
        <f>34*1</f>
        <v>34</v>
      </c>
      <c r="AS211" s="8">
        <f t="shared" si="33"/>
        <v>8.8235294117647065E-2</v>
      </c>
    </row>
    <row r="212" spans="1:45" ht="12.75" customHeight="1" x14ac:dyDescent="0.25">
      <c r="A212" s="141"/>
      <c r="B212" s="101"/>
      <c r="C212" s="51" t="s">
        <v>106</v>
      </c>
      <c r="D212" s="50"/>
      <c r="E212" s="27"/>
      <c r="F212" s="27"/>
      <c r="G212" s="27"/>
      <c r="H212" s="93" t="s">
        <v>136</v>
      </c>
      <c r="I212" s="27"/>
      <c r="J212" s="27"/>
      <c r="K212" s="27"/>
      <c r="L212" s="27"/>
      <c r="M212" s="27"/>
      <c r="N212" s="27"/>
      <c r="O212" s="27"/>
      <c r="P212" s="27"/>
      <c r="Q212" s="27"/>
      <c r="R212" s="181" t="s">
        <v>138</v>
      </c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42"/>
      <c r="AI212" s="181" t="s">
        <v>138</v>
      </c>
      <c r="AJ212" s="27"/>
      <c r="AK212" s="27"/>
      <c r="AL212" s="27"/>
      <c r="AM212" s="94"/>
      <c r="AN212" s="94"/>
      <c r="AO212" s="94"/>
      <c r="AP212" s="94"/>
      <c r="AQ212" s="7">
        <f t="shared" si="32"/>
        <v>3</v>
      </c>
      <c r="AR212" s="3">
        <f t="shared" ref="AR212:AR216" si="37">34*1</f>
        <v>34</v>
      </c>
      <c r="AS212" s="8">
        <f t="shared" si="33"/>
        <v>8.8235294117647065E-2</v>
      </c>
    </row>
    <row r="213" spans="1:45" ht="12.75" customHeight="1" x14ac:dyDescent="0.25">
      <c r="A213" s="141"/>
      <c r="B213" s="103" t="s">
        <v>53</v>
      </c>
      <c r="C213" s="51" t="s">
        <v>105</v>
      </c>
      <c r="D213" s="50"/>
      <c r="E213" s="27"/>
      <c r="F213" s="27"/>
      <c r="G213" s="27"/>
      <c r="H213" s="93" t="s">
        <v>136</v>
      </c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42"/>
      <c r="AI213" s="27"/>
      <c r="AJ213" s="27"/>
      <c r="AK213" s="93" t="s">
        <v>136</v>
      </c>
      <c r="AL213" s="27"/>
      <c r="AM213" s="94"/>
      <c r="AN213" s="94"/>
      <c r="AO213" s="94"/>
      <c r="AP213" s="94"/>
      <c r="AQ213" s="7">
        <f t="shared" si="32"/>
        <v>2</v>
      </c>
      <c r="AR213" s="3">
        <f t="shared" si="37"/>
        <v>34</v>
      </c>
      <c r="AS213" s="8">
        <f t="shared" si="33"/>
        <v>5.8823529411764705E-2</v>
      </c>
    </row>
    <row r="214" spans="1:45" ht="12.75" customHeight="1" x14ac:dyDescent="0.25">
      <c r="A214" s="141"/>
      <c r="B214" s="103"/>
      <c r="C214" s="51" t="s">
        <v>106</v>
      </c>
      <c r="D214" s="50"/>
      <c r="E214" s="27"/>
      <c r="F214" s="27"/>
      <c r="G214" s="27"/>
      <c r="H214" s="93" t="s">
        <v>136</v>
      </c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42"/>
      <c r="AI214" s="27"/>
      <c r="AJ214" s="27"/>
      <c r="AK214" s="93" t="s">
        <v>136</v>
      </c>
      <c r="AL214" s="27"/>
      <c r="AM214" s="94"/>
      <c r="AN214" s="94"/>
      <c r="AO214" s="94"/>
      <c r="AP214" s="94"/>
      <c r="AQ214" s="7">
        <f t="shared" si="32"/>
        <v>2</v>
      </c>
      <c r="AR214" s="3">
        <f t="shared" si="37"/>
        <v>34</v>
      </c>
      <c r="AS214" s="8">
        <f t="shared" si="33"/>
        <v>5.8823529411764705E-2</v>
      </c>
    </row>
    <row r="215" spans="1:45" ht="12.75" customHeight="1" x14ac:dyDescent="0.25">
      <c r="A215" s="141"/>
      <c r="B215" s="103" t="s">
        <v>54</v>
      </c>
      <c r="C215" s="51" t="s">
        <v>105</v>
      </c>
      <c r="D215" s="50"/>
      <c r="E215" s="27"/>
      <c r="F215" s="27"/>
      <c r="G215" s="27"/>
      <c r="H215" s="93" t="s">
        <v>136</v>
      </c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42"/>
      <c r="AI215" s="27"/>
      <c r="AJ215" s="27"/>
      <c r="AK215" s="27"/>
      <c r="AL215" s="93" t="s">
        <v>136</v>
      </c>
      <c r="AM215" s="94"/>
      <c r="AN215" s="94"/>
      <c r="AO215" s="94"/>
      <c r="AP215" s="94"/>
      <c r="AQ215" s="7">
        <f t="shared" si="32"/>
        <v>2</v>
      </c>
      <c r="AR215" s="3">
        <f t="shared" si="37"/>
        <v>34</v>
      </c>
      <c r="AS215" s="8">
        <f t="shared" si="33"/>
        <v>5.8823529411764705E-2</v>
      </c>
    </row>
    <row r="216" spans="1:45" ht="12.75" customHeight="1" x14ac:dyDescent="0.25">
      <c r="A216" s="141"/>
      <c r="B216" s="103"/>
      <c r="C216" s="51" t="s">
        <v>106</v>
      </c>
      <c r="D216" s="50"/>
      <c r="E216" s="27"/>
      <c r="F216" s="27"/>
      <c r="G216" s="27"/>
      <c r="H216" s="93" t="s">
        <v>136</v>
      </c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42"/>
      <c r="AI216" s="27"/>
      <c r="AJ216" s="27"/>
      <c r="AK216" s="27"/>
      <c r="AL216" s="93" t="s">
        <v>136</v>
      </c>
      <c r="AM216" s="94"/>
      <c r="AN216" s="94"/>
      <c r="AO216" s="94"/>
      <c r="AP216" s="94"/>
      <c r="AQ216" s="7">
        <f t="shared" si="32"/>
        <v>2</v>
      </c>
      <c r="AR216" s="3">
        <f t="shared" si="37"/>
        <v>34</v>
      </c>
      <c r="AS216" s="8">
        <f t="shared" si="33"/>
        <v>5.8823529411764705E-2</v>
      </c>
    </row>
    <row r="217" spans="1:45" ht="12.75" customHeight="1" x14ac:dyDescent="0.25">
      <c r="A217" s="141"/>
      <c r="B217" s="103" t="s">
        <v>86</v>
      </c>
      <c r="C217" s="51" t="s">
        <v>105</v>
      </c>
      <c r="D217" s="50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42"/>
      <c r="AI217" s="27"/>
      <c r="AJ217" s="27"/>
      <c r="AK217" s="27"/>
      <c r="AL217" s="27"/>
      <c r="AM217" s="94"/>
      <c r="AN217" s="94"/>
      <c r="AO217" s="94"/>
      <c r="AP217" s="94"/>
      <c r="AQ217" s="7">
        <f t="shared" si="32"/>
        <v>0</v>
      </c>
      <c r="AR217" s="3">
        <f t="shared" ref="AR217:AR220" si="38">34*2</f>
        <v>68</v>
      </c>
      <c r="AS217" s="8">
        <f t="shared" si="33"/>
        <v>0</v>
      </c>
    </row>
    <row r="218" spans="1:45" ht="12.75" customHeight="1" x14ac:dyDescent="0.25">
      <c r="A218" s="141"/>
      <c r="B218" s="103"/>
      <c r="C218" s="51" t="s">
        <v>106</v>
      </c>
      <c r="D218" s="50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42"/>
      <c r="AI218" s="27"/>
      <c r="AJ218" s="27"/>
      <c r="AK218" s="27"/>
      <c r="AL218" s="27"/>
      <c r="AM218" s="94"/>
      <c r="AN218" s="94"/>
      <c r="AO218" s="94"/>
      <c r="AP218" s="94"/>
      <c r="AQ218" s="7">
        <f t="shared" si="32"/>
        <v>0</v>
      </c>
      <c r="AR218" s="3">
        <f t="shared" si="38"/>
        <v>68</v>
      </c>
      <c r="AS218" s="8">
        <f t="shared" si="33"/>
        <v>0</v>
      </c>
    </row>
    <row r="219" spans="1:45" ht="12.75" customHeight="1" x14ac:dyDescent="0.25">
      <c r="A219" s="141"/>
      <c r="B219" s="103" t="s">
        <v>75</v>
      </c>
      <c r="C219" s="51" t="s">
        <v>105</v>
      </c>
      <c r="D219" s="50"/>
      <c r="E219" s="27"/>
      <c r="F219" s="27"/>
      <c r="G219" s="27"/>
      <c r="H219" s="27"/>
      <c r="I219" s="93" t="s">
        <v>136</v>
      </c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42"/>
      <c r="AI219" s="27"/>
      <c r="AJ219" s="27"/>
      <c r="AK219" s="27"/>
      <c r="AL219" s="93" t="s">
        <v>136</v>
      </c>
      <c r="AM219" s="94"/>
      <c r="AN219" s="94"/>
      <c r="AO219" s="94"/>
      <c r="AP219" s="94"/>
      <c r="AQ219" s="7">
        <f t="shared" si="32"/>
        <v>2</v>
      </c>
      <c r="AR219" s="3">
        <f t="shared" si="38"/>
        <v>68</v>
      </c>
      <c r="AS219" s="8">
        <f t="shared" si="33"/>
        <v>2.9411764705882353E-2</v>
      </c>
    </row>
    <row r="220" spans="1:45" ht="12.75" customHeight="1" x14ac:dyDescent="0.25">
      <c r="A220" s="141"/>
      <c r="B220" s="103"/>
      <c r="C220" s="51" t="s">
        <v>106</v>
      </c>
      <c r="D220" s="50"/>
      <c r="E220" s="27"/>
      <c r="F220" s="27"/>
      <c r="G220" s="27"/>
      <c r="H220" s="27"/>
      <c r="I220" s="93" t="s">
        <v>136</v>
      </c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42"/>
      <c r="AI220" s="27"/>
      <c r="AJ220" s="27"/>
      <c r="AK220" s="27"/>
      <c r="AL220" s="93" t="s">
        <v>136</v>
      </c>
      <c r="AM220" s="94"/>
      <c r="AN220" s="94"/>
      <c r="AO220" s="94"/>
      <c r="AP220" s="94"/>
      <c r="AQ220" s="7">
        <f t="shared" si="32"/>
        <v>2</v>
      </c>
      <c r="AR220" s="3">
        <f t="shared" si="38"/>
        <v>68</v>
      </c>
      <c r="AS220" s="8">
        <f t="shared" si="33"/>
        <v>2.9411764705882353E-2</v>
      </c>
    </row>
    <row r="221" spans="1:45" ht="27" customHeight="1" x14ac:dyDescent="0.25">
      <c r="A221" s="67"/>
      <c r="B221" s="68"/>
      <c r="C221" s="68"/>
      <c r="D221" s="68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7"/>
      <c r="AN221" s="67"/>
      <c r="AO221" s="67"/>
      <c r="AP221" s="67"/>
      <c r="AQ221" s="67"/>
      <c r="AR221" s="67"/>
      <c r="AS221" s="67"/>
    </row>
    <row r="222" spans="1:45" s="2" customFormat="1" ht="81.75" customHeight="1" x14ac:dyDescent="0.25">
      <c r="A222" s="144" t="s">
        <v>36</v>
      </c>
      <c r="B222" s="144"/>
      <c r="C222" s="144"/>
      <c r="D222" s="144"/>
      <c r="E222" s="104" t="s">
        <v>40</v>
      </c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6" t="s">
        <v>20</v>
      </c>
      <c r="AR222" s="142" t="s">
        <v>22</v>
      </c>
      <c r="AS222" s="143" t="s">
        <v>21</v>
      </c>
    </row>
    <row r="223" spans="1:45" s="2" customFormat="1" ht="21.75" customHeight="1" x14ac:dyDescent="0.25">
      <c r="A223" s="103" t="s">
        <v>0</v>
      </c>
      <c r="B223" s="103"/>
      <c r="C223" s="103"/>
      <c r="D223" s="23" t="s">
        <v>18</v>
      </c>
      <c r="E223" s="103" t="s">
        <v>1</v>
      </c>
      <c r="F223" s="103"/>
      <c r="G223" s="103"/>
      <c r="H223" s="103"/>
      <c r="I223" s="103" t="s">
        <v>2</v>
      </c>
      <c r="J223" s="103"/>
      <c r="K223" s="103"/>
      <c r="L223" s="103"/>
      <c r="M223" s="103" t="s">
        <v>3</v>
      </c>
      <c r="N223" s="103"/>
      <c r="O223" s="103"/>
      <c r="P223" s="103"/>
      <c r="Q223" s="103" t="s">
        <v>4</v>
      </c>
      <c r="R223" s="103"/>
      <c r="S223" s="103"/>
      <c r="T223" s="103"/>
      <c r="U223" s="103" t="s">
        <v>5</v>
      </c>
      <c r="V223" s="103"/>
      <c r="W223" s="103"/>
      <c r="X223" s="103" t="s">
        <v>6</v>
      </c>
      <c r="Y223" s="103"/>
      <c r="Z223" s="103"/>
      <c r="AA223" s="103"/>
      <c r="AB223" s="103" t="s">
        <v>7</v>
      </c>
      <c r="AC223" s="103"/>
      <c r="AD223" s="103"/>
      <c r="AE223" s="103" t="s">
        <v>8</v>
      </c>
      <c r="AF223" s="103"/>
      <c r="AG223" s="103"/>
      <c r="AH223" s="103"/>
      <c r="AI223" s="103"/>
      <c r="AJ223" s="103" t="s">
        <v>9</v>
      </c>
      <c r="AK223" s="103"/>
      <c r="AL223" s="103"/>
      <c r="AM223" s="185" t="s">
        <v>10</v>
      </c>
      <c r="AN223" s="185"/>
      <c r="AO223" s="185"/>
      <c r="AP223" s="185"/>
      <c r="AQ223" s="106"/>
      <c r="AR223" s="142"/>
      <c r="AS223" s="143"/>
    </row>
    <row r="224" spans="1:45" s="6" customFormat="1" ht="11.25" customHeight="1" x14ac:dyDescent="0.2">
      <c r="A224" s="103"/>
      <c r="B224" s="103"/>
      <c r="C224" s="103"/>
      <c r="D224" s="23" t="s">
        <v>19</v>
      </c>
      <c r="E224" s="5">
        <v>1</v>
      </c>
      <c r="F224" s="5">
        <v>2</v>
      </c>
      <c r="G224" s="5">
        <v>3</v>
      </c>
      <c r="H224" s="5">
        <v>4</v>
      </c>
      <c r="I224" s="5">
        <v>5</v>
      </c>
      <c r="J224" s="5">
        <v>6</v>
      </c>
      <c r="K224" s="5">
        <v>7</v>
      </c>
      <c r="L224" s="5">
        <v>8</v>
      </c>
      <c r="M224" s="5">
        <v>9</v>
      </c>
      <c r="N224" s="5">
        <v>10</v>
      </c>
      <c r="O224" s="5">
        <v>11</v>
      </c>
      <c r="P224" s="5">
        <v>12</v>
      </c>
      <c r="Q224" s="5">
        <v>13</v>
      </c>
      <c r="R224" s="5">
        <v>14</v>
      </c>
      <c r="S224" s="5">
        <v>15</v>
      </c>
      <c r="T224" s="5">
        <v>16</v>
      </c>
      <c r="U224" s="5">
        <v>17</v>
      </c>
      <c r="V224" s="5">
        <v>18</v>
      </c>
      <c r="W224" s="5">
        <v>19</v>
      </c>
      <c r="X224" s="5">
        <v>20</v>
      </c>
      <c r="Y224" s="5">
        <v>21</v>
      </c>
      <c r="Z224" s="5">
        <v>22</v>
      </c>
      <c r="AA224" s="5">
        <v>23</v>
      </c>
      <c r="AB224" s="5">
        <v>24</v>
      </c>
      <c r="AC224" s="5">
        <v>25</v>
      </c>
      <c r="AD224" s="5">
        <v>26</v>
      </c>
      <c r="AE224" s="5">
        <v>27</v>
      </c>
      <c r="AF224" s="5">
        <v>28</v>
      </c>
      <c r="AG224" s="5">
        <v>29</v>
      </c>
      <c r="AH224" s="5">
        <v>30</v>
      </c>
      <c r="AI224" s="5">
        <v>31</v>
      </c>
      <c r="AJ224" s="5">
        <v>32</v>
      </c>
      <c r="AK224" s="5">
        <v>33</v>
      </c>
      <c r="AL224" s="5">
        <v>34</v>
      </c>
      <c r="AM224" s="186">
        <v>35</v>
      </c>
      <c r="AN224" s="186">
        <v>36</v>
      </c>
      <c r="AO224" s="186">
        <v>37</v>
      </c>
      <c r="AP224" s="186">
        <v>38</v>
      </c>
      <c r="AQ224" s="106"/>
      <c r="AR224" s="142"/>
      <c r="AS224" s="143"/>
    </row>
    <row r="225" spans="1:45" ht="12.75" customHeight="1" x14ac:dyDescent="0.25">
      <c r="A225" s="141" t="s">
        <v>25</v>
      </c>
      <c r="B225" s="100" t="s">
        <v>13</v>
      </c>
      <c r="C225" s="51" t="s">
        <v>108</v>
      </c>
      <c r="D225" s="52"/>
      <c r="E225" s="27"/>
      <c r="F225" s="27"/>
      <c r="G225" s="27"/>
      <c r="H225" s="93" t="s">
        <v>136</v>
      </c>
      <c r="I225" s="27"/>
      <c r="J225" s="27"/>
      <c r="K225" s="27"/>
      <c r="L225" s="181" t="s">
        <v>138</v>
      </c>
      <c r="M225" s="27"/>
      <c r="N225" s="27"/>
      <c r="O225" s="27"/>
      <c r="P225" s="181" t="s">
        <v>139</v>
      </c>
      <c r="Q225" s="27"/>
      <c r="R225" s="27"/>
      <c r="S225" s="27"/>
      <c r="T225" s="181" t="s">
        <v>138</v>
      </c>
      <c r="U225" s="27"/>
      <c r="V225" s="27"/>
      <c r="W225" s="27"/>
      <c r="X225" s="181" t="s">
        <v>139</v>
      </c>
      <c r="Y225" s="27"/>
      <c r="Z225" s="27"/>
      <c r="AA225" s="27"/>
      <c r="AB225" s="27"/>
      <c r="AC225" s="27"/>
      <c r="AD225" s="181" t="s">
        <v>138</v>
      </c>
      <c r="AE225" s="27"/>
      <c r="AF225" s="27"/>
      <c r="AG225" s="181" t="s">
        <v>139</v>
      </c>
      <c r="AH225" s="27"/>
      <c r="AI225" s="27"/>
      <c r="AJ225" s="27"/>
      <c r="AK225" s="27"/>
      <c r="AL225" s="181" t="s">
        <v>138</v>
      </c>
      <c r="AM225" s="94"/>
      <c r="AN225" s="94"/>
      <c r="AO225" s="94"/>
      <c r="AP225" s="94"/>
      <c r="AQ225" s="7">
        <f>COUNTA(E225:AP225)</f>
        <v>8</v>
      </c>
      <c r="AR225" s="3">
        <f>34*3</f>
        <v>102</v>
      </c>
      <c r="AS225" s="8">
        <f t="shared" ref="AS225:AS256" si="39">AQ225/AR225</f>
        <v>7.8431372549019607E-2</v>
      </c>
    </row>
    <row r="226" spans="1:45" x14ac:dyDescent="0.25">
      <c r="A226" s="141"/>
      <c r="B226" s="101"/>
      <c r="C226" s="51" t="s">
        <v>109</v>
      </c>
      <c r="D226" s="52"/>
      <c r="E226" s="27"/>
      <c r="F226" s="27"/>
      <c r="G226" s="27"/>
      <c r="H226" s="93" t="s">
        <v>136</v>
      </c>
      <c r="I226" s="27"/>
      <c r="J226" s="27"/>
      <c r="K226" s="27"/>
      <c r="L226" s="181" t="s">
        <v>138</v>
      </c>
      <c r="M226" s="27"/>
      <c r="N226" s="27"/>
      <c r="O226" s="27"/>
      <c r="P226" s="181" t="s">
        <v>139</v>
      </c>
      <c r="Q226" s="27"/>
      <c r="R226" s="27"/>
      <c r="S226" s="27"/>
      <c r="T226" s="181" t="s">
        <v>138</v>
      </c>
      <c r="U226" s="27"/>
      <c r="V226" s="27"/>
      <c r="W226" s="27"/>
      <c r="X226" s="181" t="s">
        <v>139</v>
      </c>
      <c r="Y226" s="27"/>
      <c r="Z226" s="27"/>
      <c r="AA226" s="27"/>
      <c r="AB226" s="27"/>
      <c r="AC226" s="27"/>
      <c r="AD226" s="181" t="s">
        <v>138</v>
      </c>
      <c r="AE226" s="27"/>
      <c r="AF226" s="27"/>
      <c r="AG226" s="181" t="s">
        <v>139</v>
      </c>
      <c r="AH226" s="27"/>
      <c r="AI226" s="27"/>
      <c r="AJ226" s="27"/>
      <c r="AK226" s="27"/>
      <c r="AL226" s="181" t="s">
        <v>138</v>
      </c>
      <c r="AM226" s="94"/>
      <c r="AN226" s="94"/>
      <c r="AO226" s="94"/>
      <c r="AP226" s="94"/>
      <c r="AQ226" s="7">
        <f t="shared" ref="AQ226:AQ256" si="40">COUNTA(E226:AP226)</f>
        <v>8</v>
      </c>
      <c r="AR226" s="3">
        <f>34*3</f>
        <v>102</v>
      </c>
      <c r="AS226" s="8">
        <f t="shared" si="39"/>
        <v>7.8431372549019607E-2</v>
      </c>
    </row>
    <row r="227" spans="1:45" ht="12.75" customHeight="1" x14ac:dyDescent="0.25">
      <c r="A227" s="141"/>
      <c r="B227" s="100" t="s">
        <v>27</v>
      </c>
      <c r="C227" s="51" t="s">
        <v>108</v>
      </c>
      <c r="D227" s="52"/>
      <c r="E227" s="27"/>
      <c r="F227" s="27"/>
      <c r="G227" s="27"/>
      <c r="H227" s="93" t="s">
        <v>136</v>
      </c>
      <c r="I227" s="27"/>
      <c r="J227" s="27"/>
      <c r="K227" s="181" t="s">
        <v>138</v>
      </c>
      <c r="L227" s="3"/>
      <c r="M227" s="27"/>
      <c r="N227" s="27"/>
      <c r="O227" s="27"/>
      <c r="P227" s="27"/>
      <c r="Q227" s="27"/>
      <c r="R227" s="27"/>
      <c r="S227" s="181" t="s">
        <v>138</v>
      </c>
      <c r="T227" s="27"/>
      <c r="U227" s="27"/>
      <c r="V227" s="27"/>
      <c r="W227" s="27"/>
      <c r="X227" s="27"/>
      <c r="Y227" s="27"/>
      <c r="Z227" s="27"/>
      <c r="AA227" s="27"/>
      <c r="AB227" s="181" t="s">
        <v>138</v>
      </c>
      <c r="AC227" s="27"/>
      <c r="AD227" s="27"/>
      <c r="AE227" s="27"/>
      <c r="AF227" s="27"/>
      <c r="AG227" s="27"/>
      <c r="AH227" s="27"/>
      <c r="AI227" s="181" t="s">
        <v>138</v>
      </c>
      <c r="AJ227" s="27"/>
      <c r="AK227" s="27"/>
      <c r="AL227" s="27"/>
      <c r="AM227" s="94"/>
      <c r="AN227" s="94"/>
      <c r="AO227" s="94"/>
      <c r="AP227" s="94"/>
      <c r="AQ227" s="7">
        <f t="shared" si="40"/>
        <v>5</v>
      </c>
      <c r="AR227" s="3">
        <f>34*2</f>
        <v>68</v>
      </c>
      <c r="AS227" s="8">
        <f t="shared" si="39"/>
        <v>7.3529411764705885E-2</v>
      </c>
    </row>
    <row r="228" spans="1:45" ht="12.75" customHeight="1" x14ac:dyDescent="0.25">
      <c r="A228" s="141"/>
      <c r="B228" s="101"/>
      <c r="C228" s="51" t="s">
        <v>109</v>
      </c>
      <c r="D228" s="50"/>
      <c r="E228" s="27"/>
      <c r="F228" s="27"/>
      <c r="G228" s="27"/>
      <c r="H228" s="93" t="s">
        <v>136</v>
      </c>
      <c r="I228" s="27"/>
      <c r="J228" s="27"/>
      <c r="K228" s="181" t="s">
        <v>138</v>
      </c>
      <c r="L228" s="3"/>
      <c r="M228" s="27"/>
      <c r="N228" s="27"/>
      <c r="O228" s="27"/>
      <c r="P228" s="27"/>
      <c r="Q228" s="27"/>
      <c r="R228" s="27"/>
      <c r="S228" s="181" t="s">
        <v>138</v>
      </c>
      <c r="T228" s="27"/>
      <c r="U228" s="27"/>
      <c r="V228" s="27"/>
      <c r="W228" s="27"/>
      <c r="X228" s="27"/>
      <c r="Y228" s="27"/>
      <c r="Z228" s="27"/>
      <c r="AA228" s="27"/>
      <c r="AB228" s="181" t="s">
        <v>138</v>
      </c>
      <c r="AC228" s="27"/>
      <c r="AD228" s="27"/>
      <c r="AE228" s="27"/>
      <c r="AF228" s="27"/>
      <c r="AG228" s="27"/>
      <c r="AH228" s="27"/>
      <c r="AI228" s="181" t="s">
        <v>138</v>
      </c>
      <c r="AJ228" s="27"/>
      <c r="AK228" s="27"/>
      <c r="AL228" s="27"/>
      <c r="AM228" s="94"/>
      <c r="AN228" s="94"/>
      <c r="AO228" s="94"/>
      <c r="AP228" s="94"/>
      <c r="AQ228" s="7">
        <f t="shared" si="40"/>
        <v>5</v>
      </c>
      <c r="AR228" s="3">
        <f>34*2</f>
        <v>68</v>
      </c>
      <c r="AS228" s="8">
        <f t="shared" si="39"/>
        <v>7.3529411764705885E-2</v>
      </c>
    </row>
    <row r="229" spans="1:45" x14ac:dyDescent="0.25">
      <c r="A229" s="141"/>
      <c r="B229" s="100" t="s">
        <v>12</v>
      </c>
      <c r="C229" s="51" t="s">
        <v>108</v>
      </c>
      <c r="D229" s="50"/>
      <c r="E229" s="27"/>
      <c r="F229" s="27"/>
      <c r="G229" s="93" t="s">
        <v>136</v>
      </c>
      <c r="H229" s="27"/>
      <c r="I229" s="27"/>
      <c r="J229" s="181" t="s">
        <v>138</v>
      </c>
      <c r="K229" s="27"/>
      <c r="L229" s="27"/>
      <c r="M229" s="27"/>
      <c r="N229" s="181" t="s">
        <v>139</v>
      </c>
      <c r="O229" s="27"/>
      <c r="P229" s="27"/>
      <c r="Q229" s="181" t="s">
        <v>138</v>
      </c>
      <c r="R229" s="27"/>
      <c r="S229" s="27"/>
      <c r="T229" s="27"/>
      <c r="U229" s="27"/>
      <c r="V229" s="27"/>
      <c r="W229" s="27"/>
      <c r="X229" s="27"/>
      <c r="Y229" s="27"/>
      <c r="Z229" s="181" t="s">
        <v>139</v>
      </c>
      <c r="AA229" s="27"/>
      <c r="AB229" s="27"/>
      <c r="AC229" s="181" t="s">
        <v>138</v>
      </c>
      <c r="AD229" s="27"/>
      <c r="AE229" s="27"/>
      <c r="AF229" s="27"/>
      <c r="AG229" s="27"/>
      <c r="AH229" s="27"/>
      <c r="AI229" s="27"/>
      <c r="AJ229" s="27"/>
      <c r="AK229" s="27"/>
      <c r="AL229" s="181" t="s">
        <v>138</v>
      </c>
      <c r="AM229" s="94"/>
      <c r="AN229" s="94"/>
      <c r="AO229" s="94"/>
      <c r="AP229" s="94"/>
      <c r="AQ229" s="7">
        <f t="shared" si="40"/>
        <v>7</v>
      </c>
      <c r="AR229" s="3">
        <f t="shared" ref="AR229:AR232" si="41">34*3</f>
        <v>102</v>
      </c>
      <c r="AS229" s="8">
        <f t="shared" si="39"/>
        <v>6.8627450980392163E-2</v>
      </c>
    </row>
    <row r="230" spans="1:45" x14ac:dyDescent="0.25">
      <c r="A230" s="141"/>
      <c r="B230" s="101"/>
      <c r="C230" s="51" t="s">
        <v>109</v>
      </c>
      <c r="D230" s="52"/>
      <c r="E230" s="27"/>
      <c r="F230" s="27"/>
      <c r="G230" s="93" t="s">
        <v>136</v>
      </c>
      <c r="H230" s="27"/>
      <c r="I230" s="44"/>
      <c r="J230" s="181" t="s">
        <v>138</v>
      </c>
      <c r="K230" s="27"/>
      <c r="L230" s="27"/>
      <c r="M230" s="27"/>
      <c r="N230" s="181" t="s">
        <v>139</v>
      </c>
      <c r="O230" s="27"/>
      <c r="P230" s="27"/>
      <c r="Q230" s="181" t="s">
        <v>138</v>
      </c>
      <c r="R230" s="27"/>
      <c r="S230" s="27"/>
      <c r="T230" s="27"/>
      <c r="U230" s="27"/>
      <c r="V230" s="27"/>
      <c r="W230" s="27"/>
      <c r="X230" s="27"/>
      <c r="Y230" s="27"/>
      <c r="Z230" s="181" t="s">
        <v>139</v>
      </c>
      <c r="AA230" s="27"/>
      <c r="AB230" s="27"/>
      <c r="AC230" s="181" t="s">
        <v>138</v>
      </c>
      <c r="AD230" s="27"/>
      <c r="AE230" s="27"/>
      <c r="AF230" s="27"/>
      <c r="AG230" s="27"/>
      <c r="AH230" s="27"/>
      <c r="AI230" s="27"/>
      <c r="AJ230" s="27"/>
      <c r="AK230" s="27"/>
      <c r="AL230" s="181" t="s">
        <v>138</v>
      </c>
      <c r="AM230" s="94"/>
      <c r="AN230" s="94"/>
      <c r="AO230" s="94"/>
      <c r="AP230" s="94"/>
      <c r="AQ230" s="7">
        <f t="shared" si="40"/>
        <v>7</v>
      </c>
      <c r="AR230" s="3">
        <f t="shared" si="41"/>
        <v>102</v>
      </c>
      <c r="AS230" s="8">
        <f t="shared" si="39"/>
        <v>6.8627450980392163E-2</v>
      </c>
    </row>
    <row r="231" spans="1:45" ht="12.75" customHeight="1" x14ac:dyDescent="0.25">
      <c r="A231" s="141"/>
      <c r="B231" s="100" t="s">
        <v>99</v>
      </c>
      <c r="C231" s="51" t="s">
        <v>108</v>
      </c>
      <c r="D231" s="80"/>
      <c r="E231" s="27"/>
      <c r="F231" s="27"/>
      <c r="G231" s="27"/>
      <c r="H231" s="42"/>
      <c r="I231" s="93" t="s">
        <v>136</v>
      </c>
      <c r="J231" s="27"/>
      <c r="K231" s="27"/>
      <c r="L231" s="181" t="s">
        <v>138</v>
      </c>
      <c r="M231" s="27"/>
      <c r="N231" s="27"/>
      <c r="O231" s="27"/>
      <c r="P231" s="181" t="s">
        <v>139</v>
      </c>
      <c r="Q231" s="27"/>
      <c r="R231" s="27"/>
      <c r="S231" s="181" t="s">
        <v>138</v>
      </c>
      <c r="T231" s="27"/>
      <c r="U231" s="27"/>
      <c r="V231" s="27"/>
      <c r="W231" s="181" t="s">
        <v>139</v>
      </c>
      <c r="X231" s="27"/>
      <c r="Y231" s="27"/>
      <c r="Z231" s="27"/>
      <c r="AA231" s="27"/>
      <c r="AB231" s="27"/>
      <c r="AC231" s="27"/>
      <c r="AD231" s="181" t="s">
        <v>138</v>
      </c>
      <c r="AE231" s="27"/>
      <c r="AF231" s="27"/>
      <c r="AG231" s="181" t="s">
        <v>139</v>
      </c>
      <c r="AH231" s="27"/>
      <c r="AI231" s="27"/>
      <c r="AJ231" s="27"/>
      <c r="AK231" s="181" t="s">
        <v>138</v>
      </c>
      <c r="AL231" s="27"/>
      <c r="AM231" s="94"/>
      <c r="AN231" s="94"/>
      <c r="AO231" s="94"/>
      <c r="AP231" s="94"/>
      <c r="AQ231" s="7">
        <f t="shared" si="40"/>
        <v>8</v>
      </c>
      <c r="AR231" s="3">
        <f t="shared" si="41"/>
        <v>102</v>
      </c>
      <c r="AS231" s="8">
        <f t="shared" si="39"/>
        <v>7.8431372549019607E-2</v>
      </c>
    </row>
    <row r="232" spans="1:45" ht="12.75" customHeight="1" x14ac:dyDescent="0.25">
      <c r="A232" s="141"/>
      <c r="B232" s="101"/>
      <c r="C232" s="51" t="s">
        <v>109</v>
      </c>
      <c r="D232" s="52"/>
      <c r="E232" s="27"/>
      <c r="F232" s="27"/>
      <c r="G232" s="27"/>
      <c r="H232" s="27"/>
      <c r="I232" s="93" t="s">
        <v>136</v>
      </c>
      <c r="J232" s="27"/>
      <c r="K232" s="27"/>
      <c r="L232" s="181" t="s">
        <v>138</v>
      </c>
      <c r="M232" s="27"/>
      <c r="N232" s="27"/>
      <c r="O232" s="27"/>
      <c r="P232" s="181" t="s">
        <v>139</v>
      </c>
      <c r="Q232" s="27"/>
      <c r="R232" s="27"/>
      <c r="S232" s="181" t="s">
        <v>138</v>
      </c>
      <c r="T232" s="27"/>
      <c r="U232" s="27"/>
      <c r="V232" s="27"/>
      <c r="W232" s="181" t="s">
        <v>139</v>
      </c>
      <c r="X232" s="27"/>
      <c r="Y232" s="27"/>
      <c r="Z232" s="27"/>
      <c r="AA232" s="27"/>
      <c r="AB232" s="27"/>
      <c r="AC232" s="27"/>
      <c r="AD232" s="181" t="s">
        <v>138</v>
      </c>
      <c r="AE232" s="27"/>
      <c r="AF232" s="27"/>
      <c r="AG232" s="181" t="s">
        <v>139</v>
      </c>
      <c r="AH232" s="27"/>
      <c r="AI232" s="43"/>
      <c r="AJ232" s="43"/>
      <c r="AK232" s="181" t="s">
        <v>138</v>
      </c>
      <c r="AL232" s="27"/>
      <c r="AM232" s="94"/>
      <c r="AN232" s="94"/>
      <c r="AO232" s="94"/>
      <c r="AP232" s="94"/>
      <c r="AQ232" s="7">
        <f t="shared" si="40"/>
        <v>8</v>
      </c>
      <c r="AR232" s="3">
        <f t="shared" si="41"/>
        <v>102</v>
      </c>
      <c r="AS232" s="8">
        <f t="shared" si="39"/>
        <v>7.8431372549019607E-2</v>
      </c>
    </row>
    <row r="233" spans="1:45" ht="12.75" customHeight="1" x14ac:dyDescent="0.25">
      <c r="A233" s="141"/>
      <c r="B233" s="100" t="s">
        <v>100</v>
      </c>
      <c r="C233" s="51" t="s">
        <v>108</v>
      </c>
      <c r="D233" s="52"/>
      <c r="E233" s="27"/>
      <c r="F233" s="27"/>
      <c r="G233" s="27"/>
      <c r="H233" s="27"/>
      <c r="I233" s="93" t="s">
        <v>136</v>
      </c>
      <c r="J233" s="27"/>
      <c r="K233" s="27"/>
      <c r="L233" s="27"/>
      <c r="M233" s="181" t="s">
        <v>138</v>
      </c>
      <c r="N233" s="27"/>
      <c r="O233" s="27"/>
      <c r="P233" s="27"/>
      <c r="Q233" s="27"/>
      <c r="R233" s="181" t="s">
        <v>138</v>
      </c>
      <c r="S233" s="27"/>
      <c r="T233" s="27"/>
      <c r="U233" s="27"/>
      <c r="V233" s="27"/>
      <c r="W233" s="27"/>
      <c r="X233" s="27"/>
      <c r="Y233" s="27"/>
      <c r="Z233" s="27"/>
      <c r="AA233" s="184"/>
      <c r="AB233" s="181" t="s">
        <v>138</v>
      </c>
      <c r="AC233" s="27"/>
      <c r="AD233" s="27"/>
      <c r="AE233" s="27"/>
      <c r="AF233" s="27"/>
      <c r="AG233" s="27"/>
      <c r="AH233" s="27"/>
      <c r="AI233" s="181" t="s">
        <v>138</v>
      </c>
      <c r="AJ233" s="43"/>
      <c r="AK233" s="27"/>
      <c r="AL233" s="27"/>
      <c r="AM233" s="94"/>
      <c r="AN233" s="94"/>
      <c r="AO233" s="94"/>
      <c r="AP233" s="94"/>
      <c r="AQ233" s="7">
        <f t="shared" si="40"/>
        <v>5</v>
      </c>
      <c r="AR233" s="3">
        <f>34*2</f>
        <v>68</v>
      </c>
      <c r="AS233" s="8">
        <f t="shared" si="39"/>
        <v>7.3529411764705885E-2</v>
      </c>
    </row>
    <row r="234" spans="1:45" ht="12.75" customHeight="1" x14ac:dyDescent="0.25">
      <c r="A234" s="141"/>
      <c r="B234" s="101"/>
      <c r="C234" s="51" t="s">
        <v>109</v>
      </c>
      <c r="D234" s="52"/>
      <c r="E234" s="27"/>
      <c r="F234" s="27"/>
      <c r="G234" s="27"/>
      <c r="H234" s="27"/>
      <c r="I234" s="93" t="s">
        <v>136</v>
      </c>
      <c r="J234" s="27"/>
      <c r="K234" s="27"/>
      <c r="L234" s="27"/>
      <c r="M234" s="181" t="s">
        <v>138</v>
      </c>
      <c r="N234" s="27"/>
      <c r="O234" s="27"/>
      <c r="P234" s="27"/>
      <c r="Q234" s="27"/>
      <c r="R234" s="181" t="s">
        <v>138</v>
      </c>
      <c r="S234" s="27"/>
      <c r="T234" s="27"/>
      <c r="U234" s="27"/>
      <c r="V234" s="27"/>
      <c r="W234" s="27"/>
      <c r="X234" s="27"/>
      <c r="Y234" s="27"/>
      <c r="Z234" s="27"/>
      <c r="AA234" s="184"/>
      <c r="AB234" s="181" t="s">
        <v>138</v>
      </c>
      <c r="AC234" s="27"/>
      <c r="AD234" s="27"/>
      <c r="AE234" s="27"/>
      <c r="AF234" s="27"/>
      <c r="AG234" s="27"/>
      <c r="AH234" s="27"/>
      <c r="AI234" s="181" t="s">
        <v>138</v>
      </c>
      <c r="AJ234" s="43"/>
      <c r="AK234" s="27"/>
      <c r="AL234" s="27"/>
      <c r="AM234" s="94"/>
      <c r="AN234" s="94"/>
      <c r="AO234" s="94"/>
      <c r="AP234" s="94"/>
      <c r="AQ234" s="7">
        <f t="shared" si="40"/>
        <v>5</v>
      </c>
      <c r="AR234" s="3">
        <f>34*2</f>
        <v>68</v>
      </c>
      <c r="AS234" s="8">
        <f t="shared" si="39"/>
        <v>7.3529411764705885E-2</v>
      </c>
    </row>
    <row r="235" spans="1:45" x14ac:dyDescent="0.25">
      <c r="A235" s="141"/>
      <c r="B235" s="100" t="s">
        <v>101</v>
      </c>
      <c r="C235" s="51" t="s">
        <v>108</v>
      </c>
      <c r="D235" s="52"/>
      <c r="E235" s="27"/>
      <c r="F235" s="27"/>
      <c r="G235" s="27"/>
      <c r="H235" s="27"/>
      <c r="I235" s="93" t="s">
        <v>136</v>
      </c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181" t="s">
        <v>138</v>
      </c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43"/>
      <c r="AJ235" s="93" t="s">
        <v>136</v>
      </c>
      <c r="AK235" s="27"/>
      <c r="AL235" s="27"/>
      <c r="AM235" s="94"/>
      <c r="AN235" s="94"/>
      <c r="AO235" s="94"/>
      <c r="AP235" s="94"/>
      <c r="AQ235" s="7">
        <f t="shared" si="40"/>
        <v>3</v>
      </c>
      <c r="AR235" s="3">
        <f t="shared" ref="AR235:AR238" si="42">34*1</f>
        <v>34</v>
      </c>
      <c r="AS235" s="8">
        <f t="shared" si="39"/>
        <v>8.8235294117647065E-2</v>
      </c>
    </row>
    <row r="236" spans="1:45" x14ac:dyDescent="0.25">
      <c r="A236" s="141"/>
      <c r="B236" s="101"/>
      <c r="C236" s="51" t="s">
        <v>109</v>
      </c>
      <c r="D236" s="50"/>
      <c r="E236" s="27"/>
      <c r="F236" s="27"/>
      <c r="G236" s="27"/>
      <c r="H236" s="27"/>
      <c r="I236" s="93" t="s">
        <v>136</v>
      </c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181" t="s">
        <v>138</v>
      </c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43"/>
      <c r="AJ236" s="93" t="s">
        <v>136</v>
      </c>
      <c r="AK236" s="27"/>
      <c r="AL236" s="27"/>
      <c r="AM236" s="94"/>
      <c r="AN236" s="94"/>
      <c r="AO236" s="94"/>
      <c r="AP236" s="94"/>
      <c r="AQ236" s="7">
        <f t="shared" si="40"/>
        <v>3</v>
      </c>
      <c r="AR236" s="3">
        <f t="shared" si="42"/>
        <v>34</v>
      </c>
      <c r="AS236" s="8">
        <f t="shared" si="39"/>
        <v>8.8235294117647065E-2</v>
      </c>
    </row>
    <row r="237" spans="1:45" ht="12.75" customHeight="1" x14ac:dyDescent="0.25">
      <c r="A237" s="141"/>
      <c r="B237" s="100" t="s">
        <v>35</v>
      </c>
      <c r="C237" s="51" t="s">
        <v>108</v>
      </c>
      <c r="D237" s="52"/>
      <c r="E237" s="27"/>
      <c r="F237" s="27"/>
      <c r="G237" s="93" t="s">
        <v>136</v>
      </c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42"/>
      <c r="U237" s="181" t="s">
        <v>138</v>
      </c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43"/>
      <c r="AJ237" s="93" t="s">
        <v>136</v>
      </c>
      <c r="AK237" s="27"/>
      <c r="AL237" s="27"/>
      <c r="AM237" s="94"/>
      <c r="AN237" s="94"/>
      <c r="AO237" s="94"/>
      <c r="AP237" s="94"/>
      <c r="AQ237" s="7">
        <f t="shared" si="40"/>
        <v>3</v>
      </c>
      <c r="AR237" s="3">
        <f t="shared" si="42"/>
        <v>34</v>
      </c>
      <c r="AS237" s="8">
        <f t="shared" si="39"/>
        <v>8.8235294117647065E-2</v>
      </c>
    </row>
    <row r="238" spans="1:45" ht="12.75" customHeight="1" x14ac:dyDescent="0.25">
      <c r="A238" s="141"/>
      <c r="B238" s="101"/>
      <c r="C238" s="51" t="s">
        <v>109</v>
      </c>
      <c r="D238" s="52"/>
      <c r="E238" s="27"/>
      <c r="F238" s="27"/>
      <c r="G238" s="93" t="s">
        <v>136</v>
      </c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44"/>
      <c r="T238" s="42"/>
      <c r="U238" s="181" t="s">
        <v>138</v>
      </c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43"/>
      <c r="AJ238" s="93" t="s">
        <v>136</v>
      </c>
      <c r="AK238" s="27"/>
      <c r="AL238" s="27"/>
      <c r="AM238" s="94"/>
      <c r="AN238" s="94"/>
      <c r="AO238" s="94"/>
      <c r="AP238" s="94"/>
      <c r="AQ238" s="7">
        <f t="shared" si="40"/>
        <v>3</v>
      </c>
      <c r="AR238" s="3">
        <f t="shared" si="42"/>
        <v>34</v>
      </c>
      <c r="AS238" s="8">
        <f t="shared" si="39"/>
        <v>8.8235294117647065E-2</v>
      </c>
    </row>
    <row r="239" spans="1:45" ht="12.75" customHeight="1" x14ac:dyDescent="0.25">
      <c r="A239" s="141"/>
      <c r="B239" s="100" t="s">
        <v>28</v>
      </c>
      <c r="C239" s="51" t="s">
        <v>108</v>
      </c>
      <c r="D239" s="50"/>
      <c r="E239" s="27"/>
      <c r="F239" s="27"/>
      <c r="G239" s="27"/>
      <c r="H239" s="27"/>
      <c r="I239" s="93" t="s">
        <v>136</v>
      </c>
      <c r="J239" s="27"/>
      <c r="K239" s="27"/>
      <c r="L239" s="181" t="s">
        <v>138</v>
      </c>
      <c r="M239" s="27"/>
      <c r="N239" s="27"/>
      <c r="O239" s="181" t="s">
        <v>139</v>
      </c>
      <c r="P239" s="27"/>
      <c r="Q239" s="27"/>
      <c r="R239" s="27"/>
      <c r="S239" s="42"/>
      <c r="T239" s="181" t="s">
        <v>138</v>
      </c>
      <c r="U239" s="27"/>
      <c r="V239" s="27"/>
      <c r="W239" s="27"/>
      <c r="X239" s="27"/>
      <c r="Y239" s="181" t="s">
        <v>139</v>
      </c>
      <c r="Z239" s="27"/>
      <c r="AA239" s="27"/>
      <c r="AB239" s="27"/>
      <c r="AC239" s="181" t="s">
        <v>138</v>
      </c>
      <c r="AD239" s="27"/>
      <c r="AE239" s="27"/>
      <c r="AF239" s="181" t="s">
        <v>139</v>
      </c>
      <c r="AG239" s="27"/>
      <c r="AH239" s="27"/>
      <c r="AI239" s="43"/>
      <c r="AJ239" s="43"/>
      <c r="AK239" s="181" t="s">
        <v>138</v>
      </c>
      <c r="AL239" s="27"/>
      <c r="AM239" s="94"/>
      <c r="AN239" s="94"/>
      <c r="AO239" s="94"/>
      <c r="AP239" s="94"/>
      <c r="AQ239" s="7">
        <f t="shared" si="40"/>
        <v>8</v>
      </c>
      <c r="AR239" s="3">
        <f>34*3</f>
        <v>102</v>
      </c>
      <c r="AS239" s="8">
        <f t="shared" si="39"/>
        <v>7.8431372549019607E-2</v>
      </c>
    </row>
    <row r="240" spans="1:45" ht="12.75" customHeight="1" x14ac:dyDescent="0.25">
      <c r="A240" s="141"/>
      <c r="B240" s="101"/>
      <c r="C240" s="51" t="s">
        <v>109</v>
      </c>
      <c r="D240" s="50"/>
      <c r="E240" s="27"/>
      <c r="F240" s="27"/>
      <c r="G240" s="27"/>
      <c r="H240" s="27"/>
      <c r="I240" s="93" t="s">
        <v>136</v>
      </c>
      <c r="J240" s="27"/>
      <c r="K240" s="27"/>
      <c r="L240" s="181" t="s">
        <v>138</v>
      </c>
      <c r="M240" s="27"/>
      <c r="N240" s="27"/>
      <c r="O240" s="181" t="s">
        <v>139</v>
      </c>
      <c r="P240" s="27"/>
      <c r="Q240" s="27"/>
      <c r="R240" s="27"/>
      <c r="S240" s="42"/>
      <c r="T240" s="181" t="s">
        <v>138</v>
      </c>
      <c r="U240" s="27"/>
      <c r="V240" s="27"/>
      <c r="W240" s="27"/>
      <c r="X240" s="27"/>
      <c r="Y240" s="181" t="s">
        <v>139</v>
      </c>
      <c r="Z240" s="27"/>
      <c r="AA240" s="27"/>
      <c r="AB240" s="27"/>
      <c r="AC240" s="181" t="s">
        <v>138</v>
      </c>
      <c r="AD240" s="27"/>
      <c r="AE240" s="27"/>
      <c r="AF240" s="181" t="s">
        <v>139</v>
      </c>
      <c r="AG240" s="27"/>
      <c r="AH240" s="27"/>
      <c r="AI240" s="43"/>
      <c r="AJ240" s="43"/>
      <c r="AK240" s="181" t="s">
        <v>138</v>
      </c>
      <c r="AL240" s="27"/>
      <c r="AM240" s="94"/>
      <c r="AN240" s="94"/>
      <c r="AO240" s="94"/>
      <c r="AP240" s="94"/>
      <c r="AQ240" s="7">
        <f t="shared" si="40"/>
        <v>8</v>
      </c>
      <c r="AR240" s="3">
        <f>34*3</f>
        <v>102</v>
      </c>
      <c r="AS240" s="8">
        <f t="shared" si="39"/>
        <v>7.8431372549019607E-2</v>
      </c>
    </row>
    <row r="241" spans="1:45" ht="12.75" customHeight="1" x14ac:dyDescent="0.25">
      <c r="A241" s="141"/>
      <c r="B241" s="100" t="s">
        <v>30</v>
      </c>
      <c r="C241" s="51" t="s">
        <v>108</v>
      </c>
      <c r="D241" s="50"/>
      <c r="E241" s="27"/>
      <c r="F241" s="27"/>
      <c r="G241" s="27"/>
      <c r="H241" s="27"/>
      <c r="I241" s="93" t="s">
        <v>136</v>
      </c>
      <c r="J241" s="27"/>
      <c r="K241" s="27"/>
      <c r="L241" s="27"/>
      <c r="M241" s="27"/>
      <c r="N241" s="181" t="s">
        <v>138</v>
      </c>
      <c r="O241" s="27"/>
      <c r="P241" s="27"/>
      <c r="Q241" s="27"/>
      <c r="R241" s="181" t="s">
        <v>138</v>
      </c>
      <c r="S241" s="42"/>
      <c r="T241" s="27"/>
      <c r="U241" s="27"/>
      <c r="V241" s="27"/>
      <c r="W241" s="27"/>
      <c r="X241" s="27"/>
      <c r="Y241" s="27"/>
      <c r="Z241" s="27"/>
      <c r="AA241" s="181" t="s">
        <v>138</v>
      </c>
      <c r="AB241" s="27"/>
      <c r="AC241" s="27"/>
      <c r="AD241" s="27"/>
      <c r="AE241" s="27"/>
      <c r="AF241" s="27"/>
      <c r="AG241" s="27"/>
      <c r="AH241" s="181" t="s">
        <v>138</v>
      </c>
      <c r="AI241" s="43"/>
      <c r="AJ241" s="43"/>
      <c r="AK241" s="27"/>
      <c r="AL241" s="27"/>
      <c r="AM241" s="94"/>
      <c r="AN241" s="94"/>
      <c r="AO241" s="94"/>
      <c r="AP241" s="94"/>
      <c r="AQ241" s="7">
        <f t="shared" si="40"/>
        <v>5</v>
      </c>
      <c r="AR241" s="3">
        <f t="shared" ref="AR241:AR248" si="43">34*2</f>
        <v>68</v>
      </c>
      <c r="AS241" s="8">
        <f t="shared" si="39"/>
        <v>7.3529411764705885E-2</v>
      </c>
    </row>
    <row r="242" spans="1:45" ht="12.75" customHeight="1" x14ac:dyDescent="0.25">
      <c r="A242" s="141"/>
      <c r="B242" s="101"/>
      <c r="C242" s="51" t="s">
        <v>109</v>
      </c>
      <c r="D242" s="50"/>
      <c r="E242" s="27"/>
      <c r="F242" s="27"/>
      <c r="G242" s="27"/>
      <c r="H242" s="27"/>
      <c r="I242" s="93" t="s">
        <v>136</v>
      </c>
      <c r="J242" s="27"/>
      <c r="K242" s="27"/>
      <c r="L242" s="27"/>
      <c r="M242" s="27"/>
      <c r="N242" s="181" t="s">
        <v>138</v>
      </c>
      <c r="O242" s="27"/>
      <c r="P242" s="27"/>
      <c r="Q242" s="27"/>
      <c r="R242" s="181" t="s">
        <v>138</v>
      </c>
      <c r="S242" s="42"/>
      <c r="T242" s="27"/>
      <c r="U242" s="27"/>
      <c r="V242" s="27"/>
      <c r="W242" s="27"/>
      <c r="X242" s="27"/>
      <c r="Y242" s="27"/>
      <c r="Z242" s="27"/>
      <c r="AA242" s="181" t="s">
        <v>138</v>
      </c>
      <c r="AB242" s="27"/>
      <c r="AC242" s="27"/>
      <c r="AD242" s="27"/>
      <c r="AE242" s="27"/>
      <c r="AF242" s="27"/>
      <c r="AG242" s="27"/>
      <c r="AH242" s="181" t="s">
        <v>138</v>
      </c>
      <c r="AI242" s="43"/>
      <c r="AJ242" s="43"/>
      <c r="AK242" s="27"/>
      <c r="AL242" s="27"/>
      <c r="AM242" s="94"/>
      <c r="AN242" s="94"/>
      <c r="AO242" s="94"/>
      <c r="AP242" s="94"/>
      <c r="AQ242" s="7">
        <f t="shared" si="40"/>
        <v>5</v>
      </c>
      <c r="AR242" s="3">
        <f t="shared" si="43"/>
        <v>68</v>
      </c>
      <c r="AS242" s="8">
        <f t="shared" si="39"/>
        <v>7.3529411764705885E-2</v>
      </c>
    </row>
    <row r="243" spans="1:45" ht="12.75" customHeight="1" x14ac:dyDescent="0.25">
      <c r="A243" s="141"/>
      <c r="B243" s="100" t="s">
        <v>34</v>
      </c>
      <c r="C243" s="51" t="s">
        <v>108</v>
      </c>
      <c r="D243" s="50"/>
      <c r="E243" s="27"/>
      <c r="F243" s="27"/>
      <c r="G243" s="27"/>
      <c r="H243" s="93" t="s">
        <v>136</v>
      </c>
      <c r="I243" s="27"/>
      <c r="J243" s="27"/>
      <c r="K243" s="181" t="s">
        <v>138</v>
      </c>
      <c r="L243" s="27"/>
      <c r="M243" s="27"/>
      <c r="N243" s="27"/>
      <c r="O243" s="27"/>
      <c r="P243" s="27"/>
      <c r="Q243" s="181" t="s">
        <v>138</v>
      </c>
      <c r="R243" s="27"/>
      <c r="S243" s="42"/>
      <c r="T243" s="27"/>
      <c r="U243" s="27"/>
      <c r="V243" s="27"/>
      <c r="W243" s="27"/>
      <c r="X243" s="27"/>
      <c r="Y243" s="27"/>
      <c r="Z243" s="27"/>
      <c r="AA243" s="181" t="s">
        <v>138</v>
      </c>
      <c r="AB243" s="27"/>
      <c r="AC243" s="27"/>
      <c r="AD243" s="27"/>
      <c r="AE243" s="27"/>
      <c r="AF243" s="27"/>
      <c r="AG243" s="27"/>
      <c r="AH243" s="27"/>
      <c r="AI243" s="181" t="s">
        <v>138</v>
      </c>
      <c r="AJ243" s="43"/>
      <c r="AK243" s="27"/>
      <c r="AL243" s="27"/>
      <c r="AM243" s="94"/>
      <c r="AN243" s="94"/>
      <c r="AO243" s="94"/>
      <c r="AP243" s="94"/>
      <c r="AQ243" s="7">
        <f t="shared" si="40"/>
        <v>5</v>
      </c>
      <c r="AR243" s="3">
        <f t="shared" si="43"/>
        <v>68</v>
      </c>
      <c r="AS243" s="8">
        <f t="shared" si="39"/>
        <v>7.3529411764705885E-2</v>
      </c>
    </row>
    <row r="244" spans="1:45" ht="12.75" customHeight="1" x14ac:dyDescent="0.25">
      <c r="A244" s="141"/>
      <c r="B244" s="101"/>
      <c r="C244" s="51" t="s">
        <v>109</v>
      </c>
      <c r="D244" s="50"/>
      <c r="E244" s="27"/>
      <c r="F244" s="27"/>
      <c r="G244" s="27"/>
      <c r="H244" s="93" t="s">
        <v>136</v>
      </c>
      <c r="I244" s="27"/>
      <c r="J244" s="27"/>
      <c r="K244" s="181" t="s">
        <v>138</v>
      </c>
      <c r="L244" s="27"/>
      <c r="M244" s="27"/>
      <c r="N244" s="27"/>
      <c r="O244" s="27"/>
      <c r="P244" s="27"/>
      <c r="Q244" s="181" t="s">
        <v>138</v>
      </c>
      <c r="R244" s="27"/>
      <c r="S244" s="42"/>
      <c r="T244" s="27"/>
      <c r="U244" s="27"/>
      <c r="V244" s="27"/>
      <c r="W244" s="27"/>
      <c r="X244" s="27"/>
      <c r="Y244" s="27"/>
      <c r="Z244" s="27"/>
      <c r="AA244" s="181" t="s">
        <v>138</v>
      </c>
      <c r="AB244" s="27"/>
      <c r="AC244" s="27"/>
      <c r="AD244" s="27"/>
      <c r="AE244" s="27"/>
      <c r="AF244" s="27"/>
      <c r="AG244" s="27"/>
      <c r="AH244" s="27"/>
      <c r="AI244" s="181" t="s">
        <v>138</v>
      </c>
      <c r="AJ244" s="43"/>
      <c r="AK244" s="27"/>
      <c r="AL244" s="27"/>
      <c r="AM244" s="94"/>
      <c r="AN244" s="94"/>
      <c r="AO244" s="94"/>
      <c r="AP244" s="94"/>
      <c r="AQ244" s="7">
        <f t="shared" si="40"/>
        <v>5</v>
      </c>
      <c r="AR244" s="3">
        <f t="shared" si="43"/>
        <v>68</v>
      </c>
      <c r="AS244" s="8">
        <f t="shared" si="39"/>
        <v>7.3529411764705885E-2</v>
      </c>
    </row>
    <row r="245" spans="1:45" ht="12.75" customHeight="1" x14ac:dyDescent="0.25">
      <c r="A245" s="141"/>
      <c r="B245" s="103" t="s">
        <v>37</v>
      </c>
      <c r="C245" s="51" t="s">
        <v>108</v>
      </c>
      <c r="D245" s="50"/>
      <c r="E245" s="27"/>
      <c r="F245" s="27"/>
      <c r="G245" s="27"/>
      <c r="H245" s="177" t="s">
        <v>137</v>
      </c>
      <c r="I245" s="27"/>
      <c r="J245" s="27"/>
      <c r="K245" s="27"/>
      <c r="L245" s="27"/>
      <c r="M245" s="27"/>
      <c r="N245" s="27"/>
      <c r="O245" s="181" t="s">
        <v>138</v>
      </c>
      <c r="P245" s="27"/>
      <c r="Q245" s="27"/>
      <c r="R245" s="27"/>
      <c r="S245" s="42"/>
      <c r="T245" s="27"/>
      <c r="U245" s="27"/>
      <c r="V245" s="27"/>
      <c r="W245" s="27"/>
      <c r="X245" s="181" t="s">
        <v>138</v>
      </c>
      <c r="Y245" s="27"/>
      <c r="Z245" s="27"/>
      <c r="AA245" s="27"/>
      <c r="AB245" s="27"/>
      <c r="AC245" s="27"/>
      <c r="AD245" s="27"/>
      <c r="AE245" s="27"/>
      <c r="AF245" s="27"/>
      <c r="AG245" s="27"/>
      <c r="AH245" s="93" t="s">
        <v>136</v>
      </c>
      <c r="AI245" s="43"/>
      <c r="AJ245" s="43"/>
      <c r="AK245" s="27"/>
      <c r="AL245" s="27"/>
      <c r="AM245" s="94"/>
      <c r="AN245" s="94"/>
      <c r="AO245" s="94"/>
      <c r="AP245" s="94"/>
      <c r="AQ245" s="7">
        <f t="shared" si="40"/>
        <v>4</v>
      </c>
      <c r="AR245" s="3">
        <f t="shared" si="43"/>
        <v>68</v>
      </c>
      <c r="AS245" s="8">
        <f t="shared" si="39"/>
        <v>5.8823529411764705E-2</v>
      </c>
    </row>
    <row r="246" spans="1:45" ht="12.75" customHeight="1" x14ac:dyDescent="0.25">
      <c r="A246" s="141"/>
      <c r="B246" s="103"/>
      <c r="C246" s="51" t="s">
        <v>109</v>
      </c>
      <c r="D246" s="50"/>
      <c r="E246" s="27"/>
      <c r="F246" s="27"/>
      <c r="G246" s="27"/>
      <c r="H246" s="177" t="s">
        <v>137</v>
      </c>
      <c r="I246" s="27"/>
      <c r="J246" s="27"/>
      <c r="K246" s="27"/>
      <c r="L246" s="27"/>
      <c r="M246" s="27"/>
      <c r="N246" s="27"/>
      <c r="O246" s="181" t="s">
        <v>138</v>
      </c>
      <c r="P246" s="27"/>
      <c r="Q246" s="27"/>
      <c r="R246" s="27"/>
      <c r="S246" s="42"/>
      <c r="T246" s="27"/>
      <c r="U246" s="27"/>
      <c r="V246" s="27"/>
      <c r="W246" s="27"/>
      <c r="X246" s="181" t="s">
        <v>138</v>
      </c>
      <c r="Y246" s="27"/>
      <c r="Z246" s="27"/>
      <c r="AA246" s="27"/>
      <c r="AB246" s="27"/>
      <c r="AC246" s="27"/>
      <c r="AD246" s="27"/>
      <c r="AE246" s="27"/>
      <c r="AF246" s="27"/>
      <c r="AG246" s="27"/>
      <c r="AH246" s="93" t="s">
        <v>136</v>
      </c>
      <c r="AI246" s="43"/>
      <c r="AJ246" s="43"/>
      <c r="AK246" s="27"/>
      <c r="AL246" s="27"/>
      <c r="AM246" s="94"/>
      <c r="AN246" s="94"/>
      <c r="AO246" s="94"/>
      <c r="AP246" s="94"/>
      <c r="AQ246" s="7">
        <f t="shared" si="40"/>
        <v>4</v>
      </c>
      <c r="AR246" s="3">
        <f t="shared" si="43"/>
        <v>68</v>
      </c>
      <c r="AS246" s="8">
        <f t="shared" si="39"/>
        <v>5.8823529411764705E-2</v>
      </c>
    </row>
    <row r="247" spans="1:45" ht="12.75" customHeight="1" x14ac:dyDescent="0.25">
      <c r="A247" s="141"/>
      <c r="B247" s="103" t="s">
        <v>29</v>
      </c>
      <c r="C247" s="51" t="s">
        <v>108</v>
      </c>
      <c r="D247" s="50"/>
      <c r="E247" s="27"/>
      <c r="F247" s="27"/>
      <c r="G247" s="27"/>
      <c r="H247" s="93" t="s">
        <v>136</v>
      </c>
      <c r="I247" s="27"/>
      <c r="J247" s="27"/>
      <c r="K247" s="27"/>
      <c r="L247" s="27"/>
      <c r="M247" s="181" t="s">
        <v>138</v>
      </c>
      <c r="N247" s="27"/>
      <c r="O247" s="27"/>
      <c r="P247" s="27"/>
      <c r="Q247" s="27"/>
      <c r="R247" s="27"/>
      <c r="S247" s="181" t="s">
        <v>138</v>
      </c>
      <c r="T247" s="27"/>
      <c r="U247" s="27"/>
      <c r="V247" s="27"/>
      <c r="W247" s="27"/>
      <c r="X247" s="27"/>
      <c r="Y247" s="27"/>
      <c r="Z247" s="27"/>
      <c r="AA247" s="27"/>
      <c r="AB247" s="181" t="s">
        <v>138</v>
      </c>
      <c r="AC247" s="27"/>
      <c r="AD247" s="27"/>
      <c r="AE247" s="27"/>
      <c r="AF247" s="27"/>
      <c r="AG247" s="27"/>
      <c r="AH247" s="27"/>
      <c r="AI247" s="43"/>
      <c r="AJ247" s="181" t="s">
        <v>138</v>
      </c>
      <c r="AK247" s="27"/>
      <c r="AL247" s="27"/>
      <c r="AM247" s="94"/>
      <c r="AN247" s="94"/>
      <c r="AO247" s="94"/>
      <c r="AP247" s="94"/>
      <c r="AQ247" s="7">
        <f t="shared" si="40"/>
        <v>5</v>
      </c>
      <c r="AR247" s="3">
        <f t="shared" si="43"/>
        <v>68</v>
      </c>
      <c r="AS247" s="8">
        <f t="shared" si="39"/>
        <v>7.3529411764705885E-2</v>
      </c>
    </row>
    <row r="248" spans="1:45" ht="12.75" customHeight="1" x14ac:dyDescent="0.25">
      <c r="A248" s="141"/>
      <c r="B248" s="103"/>
      <c r="C248" s="51" t="s">
        <v>109</v>
      </c>
      <c r="D248" s="50"/>
      <c r="E248" s="27"/>
      <c r="F248" s="27"/>
      <c r="G248" s="27"/>
      <c r="H248" s="93" t="s">
        <v>136</v>
      </c>
      <c r="I248" s="27"/>
      <c r="J248" s="27"/>
      <c r="K248" s="27"/>
      <c r="L248" s="27"/>
      <c r="M248" s="181" t="s">
        <v>138</v>
      </c>
      <c r="N248" s="27"/>
      <c r="O248" s="27"/>
      <c r="P248" s="27"/>
      <c r="Q248" s="27"/>
      <c r="R248" s="27"/>
      <c r="S248" s="181" t="s">
        <v>138</v>
      </c>
      <c r="T248" s="27"/>
      <c r="U248" s="27"/>
      <c r="V248" s="27"/>
      <c r="W248" s="27"/>
      <c r="X248" s="27"/>
      <c r="Y248" s="27"/>
      <c r="Z248" s="27"/>
      <c r="AA248" s="27"/>
      <c r="AB248" s="181" t="s">
        <v>138</v>
      </c>
      <c r="AC248" s="27"/>
      <c r="AD248" s="27"/>
      <c r="AE248" s="27"/>
      <c r="AF248" s="27"/>
      <c r="AG248" s="27"/>
      <c r="AH248" s="27"/>
      <c r="AI248" s="43"/>
      <c r="AJ248" s="181" t="s">
        <v>138</v>
      </c>
      <c r="AK248" s="27"/>
      <c r="AL248" s="27"/>
      <c r="AM248" s="94"/>
      <c r="AN248" s="94"/>
      <c r="AO248" s="94"/>
      <c r="AP248" s="94"/>
      <c r="AQ248" s="7">
        <f t="shared" si="40"/>
        <v>5</v>
      </c>
      <c r="AR248" s="3">
        <f t="shared" si="43"/>
        <v>68</v>
      </c>
      <c r="AS248" s="8">
        <f t="shared" si="39"/>
        <v>7.3529411764705885E-2</v>
      </c>
    </row>
    <row r="249" spans="1:45" ht="12.75" customHeight="1" x14ac:dyDescent="0.25">
      <c r="A249" s="141"/>
      <c r="B249" s="103" t="s">
        <v>54</v>
      </c>
      <c r="C249" s="51" t="s">
        <v>108</v>
      </c>
      <c r="D249" s="50"/>
      <c r="E249" s="27"/>
      <c r="F249" s="27"/>
      <c r="G249" s="93" t="s">
        <v>136</v>
      </c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42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43"/>
      <c r="AJ249" s="43"/>
      <c r="AK249" s="27"/>
      <c r="AL249" s="93" t="s">
        <v>136</v>
      </c>
      <c r="AM249" s="94"/>
      <c r="AN249" s="94"/>
      <c r="AO249" s="94"/>
      <c r="AP249" s="94"/>
      <c r="AQ249" s="7">
        <f t="shared" si="40"/>
        <v>2</v>
      </c>
      <c r="AR249" s="3">
        <f t="shared" ref="AR249:AR254" si="44">34*1</f>
        <v>34</v>
      </c>
      <c r="AS249" s="8">
        <f t="shared" si="39"/>
        <v>5.8823529411764705E-2</v>
      </c>
    </row>
    <row r="250" spans="1:45" ht="12.75" customHeight="1" x14ac:dyDescent="0.25">
      <c r="A250" s="141"/>
      <c r="B250" s="103"/>
      <c r="C250" s="51" t="s">
        <v>109</v>
      </c>
      <c r="D250" s="50"/>
      <c r="E250" s="27"/>
      <c r="F250" s="27"/>
      <c r="G250" s="93" t="s">
        <v>136</v>
      </c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42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43"/>
      <c r="AJ250" s="43"/>
      <c r="AK250" s="27"/>
      <c r="AL250" s="93" t="s">
        <v>136</v>
      </c>
      <c r="AM250" s="94"/>
      <c r="AN250" s="94"/>
      <c r="AO250" s="94"/>
      <c r="AP250" s="94"/>
      <c r="AQ250" s="7">
        <f t="shared" si="40"/>
        <v>2</v>
      </c>
      <c r="AR250" s="3">
        <f t="shared" si="44"/>
        <v>34</v>
      </c>
      <c r="AS250" s="8">
        <f t="shared" si="39"/>
        <v>5.8823529411764705E-2</v>
      </c>
    </row>
    <row r="251" spans="1:45" ht="12.75" customHeight="1" x14ac:dyDescent="0.25">
      <c r="A251" s="141"/>
      <c r="B251" s="103" t="s">
        <v>86</v>
      </c>
      <c r="C251" s="51" t="s">
        <v>108</v>
      </c>
      <c r="D251" s="50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42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43"/>
      <c r="AJ251" s="43"/>
      <c r="AK251" s="27"/>
      <c r="AL251" s="27"/>
      <c r="AM251" s="94"/>
      <c r="AN251" s="94"/>
      <c r="AO251" s="94"/>
      <c r="AP251" s="94"/>
      <c r="AQ251" s="7">
        <f t="shared" si="40"/>
        <v>0</v>
      </c>
      <c r="AR251" s="3">
        <f t="shared" si="44"/>
        <v>34</v>
      </c>
      <c r="AS251" s="8">
        <f t="shared" si="39"/>
        <v>0</v>
      </c>
    </row>
    <row r="252" spans="1:45" ht="12.75" customHeight="1" x14ac:dyDescent="0.25">
      <c r="A252" s="141"/>
      <c r="B252" s="103"/>
      <c r="C252" s="51" t="s">
        <v>109</v>
      </c>
      <c r="D252" s="50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42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43"/>
      <c r="AJ252" s="43"/>
      <c r="AK252" s="27"/>
      <c r="AL252" s="27"/>
      <c r="AM252" s="94"/>
      <c r="AN252" s="94"/>
      <c r="AO252" s="94"/>
      <c r="AP252" s="94"/>
      <c r="AQ252" s="7">
        <f t="shared" si="40"/>
        <v>0</v>
      </c>
      <c r="AR252" s="3">
        <f t="shared" si="44"/>
        <v>34</v>
      </c>
      <c r="AS252" s="8">
        <f t="shared" si="39"/>
        <v>0</v>
      </c>
    </row>
    <row r="253" spans="1:45" ht="21.6" customHeight="1" x14ac:dyDescent="0.25">
      <c r="A253" s="141"/>
      <c r="B253" s="103" t="s">
        <v>107</v>
      </c>
      <c r="C253" s="51" t="s">
        <v>108</v>
      </c>
      <c r="D253" s="50"/>
      <c r="E253" s="27"/>
      <c r="F253" s="27"/>
      <c r="G253" s="27"/>
      <c r="H253" s="177" t="s">
        <v>137</v>
      </c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42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43"/>
      <c r="AJ253" s="43"/>
      <c r="AK253" s="93" t="s">
        <v>136</v>
      </c>
      <c r="AL253" s="27"/>
      <c r="AM253" s="94"/>
      <c r="AN253" s="94"/>
      <c r="AO253" s="94"/>
      <c r="AP253" s="94"/>
      <c r="AQ253" s="7">
        <f t="shared" si="40"/>
        <v>2</v>
      </c>
      <c r="AR253" s="3">
        <f t="shared" si="44"/>
        <v>34</v>
      </c>
      <c r="AS253" s="8">
        <f t="shared" si="39"/>
        <v>5.8823529411764705E-2</v>
      </c>
    </row>
    <row r="254" spans="1:45" ht="21.6" customHeight="1" x14ac:dyDescent="0.25">
      <c r="A254" s="141"/>
      <c r="B254" s="103"/>
      <c r="C254" s="51" t="s">
        <v>109</v>
      </c>
      <c r="D254" s="50"/>
      <c r="E254" s="27"/>
      <c r="F254" s="27"/>
      <c r="G254" s="27"/>
      <c r="H254" s="177" t="s">
        <v>137</v>
      </c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42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43"/>
      <c r="AJ254" s="43"/>
      <c r="AK254" s="93" t="s">
        <v>136</v>
      </c>
      <c r="AL254" s="27"/>
      <c r="AM254" s="94"/>
      <c r="AN254" s="94"/>
      <c r="AO254" s="94"/>
      <c r="AP254" s="94"/>
      <c r="AQ254" s="7">
        <f t="shared" si="40"/>
        <v>2</v>
      </c>
      <c r="AR254" s="3">
        <f t="shared" si="44"/>
        <v>34</v>
      </c>
      <c r="AS254" s="8">
        <f t="shared" si="39"/>
        <v>5.8823529411764705E-2</v>
      </c>
    </row>
    <row r="255" spans="1:45" ht="12.75" customHeight="1" x14ac:dyDescent="0.25">
      <c r="A255" s="141"/>
      <c r="B255" s="103" t="s">
        <v>75</v>
      </c>
      <c r="C255" s="51" t="s">
        <v>108</v>
      </c>
      <c r="D255" s="50"/>
      <c r="E255" s="27"/>
      <c r="F255" s="27"/>
      <c r="G255" s="93" t="s">
        <v>136</v>
      </c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42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43"/>
      <c r="AJ255" s="93" t="s">
        <v>136</v>
      </c>
      <c r="AK255" s="27"/>
      <c r="AL255" s="27"/>
      <c r="AM255" s="94"/>
      <c r="AN255" s="94"/>
      <c r="AO255" s="94"/>
      <c r="AP255" s="94"/>
      <c r="AQ255" s="7">
        <f t="shared" si="40"/>
        <v>2</v>
      </c>
      <c r="AR255" s="3">
        <f>34*2</f>
        <v>68</v>
      </c>
      <c r="AS255" s="8">
        <f t="shared" si="39"/>
        <v>2.9411764705882353E-2</v>
      </c>
    </row>
    <row r="256" spans="1:45" ht="12.75" customHeight="1" x14ac:dyDescent="0.25">
      <c r="A256" s="141"/>
      <c r="B256" s="103"/>
      <c r="C256" s="51" t="s">
        <v>109</v>
      </c>
      <c r="D256" s="52"/>
      <c r="E256" s="27"/>
      <c r="F256" s="27"/>
      <c r="G256" s="93" t="s">
        <v>136</v>
      </c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42"/>
      <c r="AH256" s="27"/>
      <c r="AI256" s="27"/>
      <c r="AJ256" s="93" t="s">
        <v>136</v>
      </c>
      <c r="AK256" s="27"/>
      <c r="AL256" s="27"/>
      <c r="AM256" s="94"/>
      <c r="AN256" s="94"/>
      <c r="AO256" s="94"/>
      <c r="AP256" s="94"/>
      <c r="AQ256" s="7">
        <f t="shared" si="40"/>
        <v>2</v>
      </c>
      <c r="AR256" s="3">
        <f>34*2</f>
        <v>68</v>
      </c>
      <c r="AS256" s="8">
        <f t="shared" si="39"/>
        <v>2.9411764705882353E-2</v>
      </c>
    </row>
    <row r="257" spans="1:45" ht="27" customHeight="1" x14ac:dyDescent="0.25">
      <c r="A257" s="67"/>
      <c r="B257" s="68"/>
      <c r="C257" s="68"/>
      <c r="D257" s="68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7"/>
      <c r="AN257" s="67"/>
      <c r="AO257" s="67"/>
      <c r="AP257" s="67"/>
      <c r="AQ257" s="67"/>
      <c r="AR257" s="67"/>
      <c r="AS257" s="67"/>
    </row>
    <row r="258" spans="1:45" s="2" customFormat="1" ht="81.75" customHeight="1" x14ac:dyDescent="0.25">
      <c r="A258" s="144" t="s">
        <v>38</v>
      </c>
      <c r="B258" s="144"/>
      <c r="C258" s="144"/>
      <c r="D258" s="144"/>
      <c r="E258" s="104" t="s">
        <v>40</v>
      </c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6" t="s">
        <v>20</v>
      </c>
      <c r="AR258" s="142" t="s">
        <v>22</v>
      </c>
      <c r="AS258" s="143" t="s">
        <v>21</v>
      </c>
    </row>
    <row r="259" spans="1:45" s="2" customFormat="1" ht="21.75" customHeight="1" x14ac:dyDescent="0.25">
      <c r="A259" s="103" t="s">
        <v>0</v>
      </c>
      <c r="B259" s="103"/>
      <c r="C259" s="103"/>
      <c r="D259" s="23" t="s">
        <v>18</v>
      </c>
      <c r="E259" s="103" t="s">
        <v>1</v>
      </c>
      <c r="F259" s="103"/>
      <c r="G259" s="103"/>
      <c r="H259" s="103"/>
      <c r="I259" s="103" t="s">
        <v>2</v>
      </c>
      <c r="J259" s="103"/>
      <c r="K259" s="103"/>
      <c r="L259" s="103"/>
      <c r="M259" s="103" t="s">
        <v>3</v>
      </c>
      <c r="N259" s="103"/>
      <c r="O259" s="103"/>
      <c r="P259" s="103"/>
      <c r="Q259" s="103" t="s">
        <v>4</v>
      </c>
      <c r="R259" s="103"/>
      <c r="S259" s="103"/>
      <c r="T259" s="103"/>
      <c r="U259" s="103" t="s">
        <v>5</v>
      </c>
      <c r="V259" s="103"/>
      <c r="W259" s="103"/>
      <c r="X259" s="103" t="s">
        <v>6</v>
      </c>
      <c r="Y259" s="103"/>
      <c r="Z259" s="103"/>
      <c r="AA259" s="103"/>
      <c r="AB259" s="103" t="s">
        <v>7</v>
      </c>
      <c r="AC259" s="103"/>
      <c r="AD259" s="103"/>
      <c r="AE259" s="103" t="s">
        <v>8</v>
      </c>
      <c r="AF259" s="103"/>
      <c r="AG259" s="103"/>
      <c r="AH259" s="103"/>
      <c r="AI259" s="103"/>
      <c r="AJ259" s="103" t="s">
        <v>9</v>
      </c>
      <c r="AK259" s="103"/>
      <c r="AL259" s="103"/>
      <c r="AM259" s="185" t="s">
        <v>10</v>
      </c>
      <c r="AN259" s="185"/>
      <c r="AO259" s="185"/>
      <c r="AP259" s="185"/>
      <c r="AQ259" s="106"/>
      <c r="AR259" s="142"/>
      <c r="AS259" s="143"/>
    </row>
    <row r="260" spans="1:45" s="6" customFormat="1" ht="11.25" customHeight="1" x14ac:dyDescent="0.2">
      <c r="A260" s="103"/>
      <c r="B260" s="103"/>
      <c r="C260" s="103"/>
      <c r="D260" s="23" t="s">
        <v>19</v>
      </c>
      <c r="E260" s="5">
        <v>1</v>
      </c>
      <c r="F260" s="5">
        <v>2</v>
      </c>
      <c r="G260" s="5">
        <v>3</v>
      </c>
      <c r="H260" s="5">
        <v>4</v>
      </c>
      <c r="I260" s="5">
        <v>5</v>
      </c>
      <c r="J260" s="5">
        <v>6</v>
      </c>
      <c r="K260" s="5">
        <v>7</v>
      </c>
      <c r="L260" s="5">
        <v>8</v>
      </c>
      <c r="M260" s="5">
        <v>9</v>
      </c>
      <c r="N260" s="5">
        <v>10</v>
      </c>
      <c r="O260" s="5">
        <v>11</v>
      </c>
      <c r="P260" s="5">
        <v>12</v>
      </c>
      <c r="Q260" s="5">
        <v>13</v>
      </c>
      <c r="R260" s="5">
        <v>14</v>
      </c>
      <c r="S260" s="5">
        <v>15</v>
      </c>
      <c r="T260" s="5">
        <v>16</v>
      </c>
      <c r="U260" s="5">
        <v>17</v>
      </c>
      <c r="V260" s="5">
        <v>18</v>
      </c>
      <c r="W260" s="5">
        <v>19</v>
      </c>
      <c r="X260" s="5">
        <v>20</v>
      </c>
      <c r="Y260" s="5">
        <v>21</v>
      </c>
      <c r="Z260" s="5">
        <v>22</v>
      </c>
      <c r="AA260" s="5">
        <v>23</v>
      </c>
      <c r="AB260" s="5">
        <v>24</v>
      </c>
      <c r="AC260" s="5">
        <v>25</v>
      </c>
      <c r="AD260" s="5">
        <v>26</v>
      </c>
      <c r="AE260" s="5">
        <v>27</v>
      </c>
      <c r="AF260" s="5">
        <v>28</v>
      </c>
      <c r="AG260" s="5">
        <v>29</v>
      </c>
      <c r="AH260" s="5">
        <v>30</v>
      </c>
      <c r="AI260" s="5">
        <v>31</v>
      </c>
      <c r="AJ260" s="5">
        <v>32</v>
      </c>
      <c r="AK260" s="5">
        <v>33</v>
      </c>
      <c r="AL260" s="5">
        <v>34</v>
      </c>
      <c r="AM260" s="186">
        <v>35</v>
      </c>
      <c r="AN260" s="186">
        <v>36</v>
      </c>
      <c r="AO260" s="186">
        <v>37</v>
      </c>
      <c r="AP260" s="186">
        <v>38</v>
      </c>
      <c r="AQ260" s="106"/>
      <c r="AR260" s="142"/>
      <c r="AS260" s="143"/>
    </row>
    <row r="261" spans="1:45" ht="12.75" customHeight="1" x14ac:dyDescent="0.25">
      <c r="A261" s="141" t="s">
        <v>25</v>
      </c>
      <c r="B261" s="100" t="s">
        <v>13</v>
      </c>
      <c r="C261" s="51" t="s">
        <v>110</v>
      </c>
      <c r="D261" s="52"/>
      <c r="E261" s="27"/>
      <c r="F261" s="27"/>
      <c r="G261" s="93" t="s">
        <v>136</v>
      </c>
      <c r="H261" s="27"/>
      <c r="I261" s="27"/>
      <c r="J261" s="181" t="s">
        <v>138</v>
      </c>
      <c r="K261" s="27"/>
      <c r="L261" s="27"/>
      <c r="M261" s="27"/>
      <c r="N261" s="181" t="s">
        <v>139</v>
      </c>
      <c r="O261" s="27"/>
      <c r="P261" s="27"/>
      <c r="Q261" s="27"/>
      <c r="R261" s="27"/>
      <c r="S261" s="181" t="s">
        <v>138</v>
      </c>
      <c r="T261" s="27"/>
      <c r="U261" s="27"/>
      <c r="V261" s="181" t="s">
        <v>139</v>
      </c>
      <c r="W261" s="27"/>
      <c r="X261" s="27"/>
      <c r="Y261" s="27"/>
      <c r="Z261" s="27"/>
      <c r="AA261" s="27"/>
      <c r="AB261" s="181" t="s">
        <v>138</v>
      </c>
      <c r="AC261" s="27"/>
      <c r="AD261" s="27"/>
      <c r="AE261" s="27"/>
      <c r="AF261" s="27"/>
      <c r="AG261" s="181" t="s">
        <v>139</v>
      </c>
      <c r="AH261" s="27"/>
      <c r="AI261" s="27"/>
      <c r="AJ261" s="27"/>
      <c r="AK261" s="93" t="s">
        <v>136</v>
      </c>
      <c r="AL261" s="27"/>
      <c r="AM261" s="94"/>
      <c r="AN261" s="94"/>
      <c r="AO261" s="94"/>
      <c r="AP261" s="94"/>
      <c r="AQ261" s="7">
        <f>COUNTA(E261:AP261)</f>
        <v>8</v>
      </c>
      <c r="AR261" s="3">
        <f>34*3</f>
        <v>102</v>
      </c>
      <c r="AS261" s="8">
        <f t="shared" ref="AS261:AS308" si="45">AQ261/AR261</f>
        <v>7.8431372549019607E-2</v>
      </c>
    </row>
    <row r="262" spans="1:45" x14ac:dyDescent="0.25">
      <c r="A262" s="141"/>
      <c r="B262" s="101"/>
      <c r="C262" s="51" t="s">
        <v>111</v>
      </c>
      <c r="D262" s="52"/>
      <c r="E262" s="27"/>
      <c r="F262" s="27"/>
      <c r="G262" s="93" t="s">
        <v>136</v>
      </c>
      <c r="H262" s="27"/>
      <c r="I262" s="27"/>
      <c r="J262" s="181" t="s">
        <v>138</v>
      </c>
      <c r="K262" s="27"/>
      <c r="L262" s="27"/>
      <c r="M262" s="27"/>
      <c r="N262" s="181" t="s">
        <v>139</v>
      </c>
      <c r="O262" s="27"/>
      <c r="P262" s="27"/>
      <c r="Q262" s="27"/>
      <c r="R262" s="27"/>
      <c r="S262" s="181" t="s">
        <v>138</v>
      </c>
      <c r="T262" s="27"/>
      <c r="U262" s="27"/>
      <c r="V262" s="181" t="s">
        <v>139</v>
      </c>
      <c r="W262" s="27"/>
      <c r="X262" s="27"/>
      <c r="Y262" s="27"/>
      <c r="Z262" s="27"/>
      <c r="AA262" s="27"/>
      <c r="AB262" s="181" t="s">
        <v>138</v>
      </c>
      <c r="AC262" s="27"/>
      <c r="AD262" s="27"/>
      <c r="AE262" s="27"/>
      <c r="AF262" s="27"/>
      <c r="AG262" s="181" t="s">
        <v>139</v>
      </c>
      <c r="AH262" s="27"/>
      <c r="AI262" s="27"/>
      <c r="AJ262" s="27"/>
      <c r="AK262" s="93" t="s">
        <v>136</v>
      </c>
      <c r="AL262" s="27"/>
      <c r="AM262" s="94"/>
      <c r="AN262" s="94"/>
      <c r="AO262" s="94"/>
      <c r="AP262" s="94"/>
      <c r="AQ262" s="7">
        <f t="shared" ref="AQ262:AQ308" si="46">COUNTA(E262:AP262)</f>
        <v>8</v>
      </c>
      <c r="AR262" s="3">
        <f t="shared" ref="AR262:AR275" si="47">34*3</f>
        <v>102</v>
      </c>
      <c r="AS262" s="8">
        <f t="shared" si="45"/>
        <v>7.8431372549019607E-2</v>
      </c>
    </row>
    <row r="263" spans="1:45" ht="12.75" customHeight="1" x14ac:dyDescent="0.25">
      <c r="A263" s="141"/>
      <c r="B263" s="102"/>
      <c r="C263" s="51" t="s">
        <v>112</v>
      </c>
      <c r="D263" s="52"/>
      <c r="E263" s="27"/>
      <c r="F263" s="27"/>
      <c r="G263" s="93" t="s">
        <v>136</v>
      </c>
      <c r="H263" s="27"/>
      <c r="I263" s="27"/>
      <c r="J263" s="181" t="s">
        <v>138</v>
      </c>
      <c r="K263" s="27"/>
      <c r="L263" s="27"/>
      <c r="M263" s="27"/>
      <c r="N263" s="181" t="s">
        <v>139</v>
      </c>
      <c r="O263" s="27"/>
      <c r="P263" s="27"/>
      <c r="Q263" s="27"/>
      <c r="R263" s="27"/>
      <c r="S263" s="181" t="s">
        <v>138</v>
      </c>
      <c r="T263" s="27"/>
      <c r="U263" s="27"/>
      <c r="V263" s="181" t="s">
        <v>139</v>
      </c>
      <c r="W263" s="27"/>
      <c r="X263" s="27"/>
      <c r="Y263" s="27"/>
      <c r="Z263" s="27"/>
      <c r="AA263" s="27"/>
      <c r="AB263" s="181" t="s">
        <v>138</v>
      </c>
      <c r="AC263" s="27"/>
      <c r="AD263" s="27"/>
      <c r="AE263" s="27"/>
      <c r="AF263" s="27"/>
      <c r="AG263" s="181" t="s">
        <v>139</v>
      </c>
      <c r="AH263" s="27"/>
      <c r="AI263" s="27"/>
      <c r="AJ263" s="27"/>
      <c r="AK263" s="93" t="s">
        <v>136</v>
      </c>
      <c r="AL263" s="27"/>
      <c r="AM263" s="94"/>
      <c r="AN263" s="94"/>
      <c r="AO263" s="94"/>
      <c r="AP263" s="94"/>
      <c r="AQ263" s="7">
        <f t="shared" si="46"/>
        <v>8</v>
      </c>
      <c r="AR263" s="3">
        <f t="shared" si="47"/>
        <v>102</v>
      </c>
      <c r="AS263" s="8">
        <f t="shared" si="45"/>
        <v>7.8431372549019607E-2</v>
      </c>
    </row>
    <row r="264" spans="1:45" ht="12.75" customHeight="1" x14ac:dyDescent="0.25">
      <c r="A264" s="141"/>
      <c r="B264" s="100" t="s">
        <v>27</v>
      </c>
      <c r="C264" s="51" t="s">
        <v>110</v>
      </c>
      <c r="D264" s="52"/>
      <c r="E264" s="27"/>
      <c r="F264" s="27"/>
      <c r="G264" s="93" t="s">
        <v>136</v>
      </c>
      <c r="H264" s="27"/>
      <c r="I264" s="27"/>
      <c r="J264" s="27"/>
      <c r="K264" s="181" t="s">
        <v>138</v>
      </c>
      <c r="L264" s="27"/>
      <c r="M264" s="27"/>
      <c r="N264" s="27"/>
      <c r="O264" s="181" t="s">
        <v>139</v>
      </c>
      <c r="P264" s="27"/>
      <c r="Q264" s="27"/>
      <c r="R264" s="181" t="s">
        <v>138</v>
      </c>
      <c r="S264" s="27"/>
      <c r="T264" s="27"/>
      <c r="U264" s="27"/>
      <c r="V264" s="27"/>
      <c r="W264" s="27"/>
      <c r="X264" s="27"/>
      <c r="Y264" s="181" t="s">
        <v>139</v>
      </c>
      <c r="Z264" s="27"/>
      <c r="AA264" s="27"/>
      <c r="AB264" s="27"/>
      <c r="AC264" s="27"/>
      <c r="AD264" s="181" t="s">
        <v>138</v>
      </c>
      <c r="AE264" s="27"/>
      <c r="AF264" s="27"/>
      <c r="AG264" s="27"/>
      <c r="AH264" s="181" t="s">
        <v>139</v>
      </c>
      <c r="AI264" s="27"/>
      <c r="AJ264" s="27"/>
      <c r="AK264" s="27"/>
      <c r="AL264" s="181" t="s">
        <v>138</v>
      </c>
      <c r="AM264" s="94"/>
      <c r="AN264" s="94"/>
      <c r="AO264" s="94"/>
      <c r="AP264" s="94"/>
      <c r="AQ264" s="7">
        <f t="shared" si="46"/>
        <v>8</v>
      </c>
      <c r="AR264" s="3">
        <f t="shared" si="47"/>
        <v>102</v>
      </c>
      <c r="AS264" s="8">
        <f t="shared" si="45"/>
        <v>7.8431372549019607E-2</v>
      </c>
    </row>
    <row r="265" spans="1:45" ht="12.75" customHeight="1" x14ac:dyDescent="0.25">
      <c r="A265" s="141"/>
      <c r="B265" s="101"/>
      <c r="C265" s="51" t="s">
        <v>111</v>
      </c>
      <c r="D265" s="50"/>
      <c r="E265" s="27"/>
      <c r="F265" s="27"/>
      <c r="G265" s="93" t="s">
        <v>136</v>
      </c>
      <c r="H265" s="27"/>
      <c r="I265" s="27"/>
      <c r="J265" s="27"/>
      <c r="K265" s="181" t="s">
        <v>138</v>
      </c>
      <c r="L265" s="27"/>
      <c r="M265" s="27"/>
      <c r="N265" s="27"/>
      <c r="O265" s="181" t="s">
        <v>139</v>
      </c>
      <c r="P265" s="27"/>
      <c r="Q265" s="27"/>
      <c r="R265" s="181" t="s">
        <v>138</v>
      </c>
      <c r="S265" s="27"/>
      <c r="T265" s="27"/>
      <c r="U265" s="27"/>
      <c r="V265" s="27"/>
      <c r="W265" s="27"/>
      <c r="X265" s="27"/>
      <c r="Y265" s="181" t="s">
        <v>139</v>
      </c>
      <c r="Z265" s="27"/>
      <c r="AA265" s="27"/>
      <c r="AB265" s="27"/>
      <c r="AC265" s="27"/>
      <c r="AD265" s="181" t="s">
        <v>138</v>
      </c>
      <c r="AE265" s="27"/>
      <c r="AF265" s="27"/>
      <c r="AG265" s="27"/>
      <c r="AH265" s="181" t="s">
        <v>139</v>
      </c>
      <c r="AI265" s="27"/>
      <c r="AJ265" s="27"/>
      <c r="AK265" s="27"/>
      <c r="AL265" s="181" t="s">
        <v>138</v>
      </c>
      <c r="AM265" s="94"/>
      <c r="AN265" s="94"/>
      <c r="AO265" s="94"/>
      <c r="AP265" s="94"/>
      <c r="AQ265" s="7">
        <f t="shared" si="46"/>
        <v>8</v>
      </c>
      <c r="AR265" s="3">
        <f t="shared" si="47"/>
        <v>102</v>
      </c>
      <c r="AS265" s="8">
        <f t="shared" si="45"/>
        <v>7.8431372549019607E-2</v>
      </c>
    </row>
    <row r="266" spans="1:45" x14ac:dyDescent="0.25">
      <c r="A266" s="141"/>
      <c r="B266" s="102"/>
      <c r="C266" s="51" t="s">
        <v>112</v>
      </c>
      <c r="D266" s="52"/>
      <c r="E266" s="27"/>
      <c r="F266" s="27"/>
      <c r="G266" s="93" t="s">
        <v>136</v>
      </c>
      <c r="H266" s="27"/>
      <c r="I266" s="27"/>
      <c r="J266" s="27"/>
      <c r="K266" s="181" t="s">
        <v>138</v>
      </c>
      <c r="L266" s="27"/>
      <c r="M266" s="27"/>
      <c r="N266" s="27"/>
      <c r="O266" s="181" t="s">
        <v>139</v>
      </c>
      <c r="P266" s="27"/>
      <c r="Q266" s="27"/>
      <c r="R266" s="181" t="s">
        <v>138</v>
      </c>
      <c r="S266" s="27"/>
      <c r="T266" s="27"/>
      <c r="U266" s="27"/>
      <c r="V266" s="27"/>
      <c r="W266" s="27"/>
      <c r="X266" s="27"/>
      <c r="Y266" s="181" t="s">
        <v>139</v>
      </c>
      <c r="Z266" s="27"/>
      <c r="AA266" s="27"/>
      <c r="AB266" s="27"/>
      <c r="AC266" s="27"/>
      <c r="AD266" s="181" t="s">
        <v>138</v>
      </c>
      <c r="AE266" s="27"/>
      <c r="AF266" s="27"/>
      <c r="AG266" s="27"/>
      <c r="AH266" s="181" t="s">
        <v>139</v>
      </c>
      <c r="AI266" s="27"/>
      <c r="AJ266" s="27"/>
      <c r="AK266" s="27"/>
      <c r="AL266" s="181" t="s">
        <v>138</v>
      </c>
      <c r="AM266" s="94"/>
      <c r="AN266" s="94"/>
      <c r="AO266" s="94"/>
      <c r="AP266" s="94"/>
      <c r="AQ266" s="7">
        <f t="shared" si="46"/>
        <v>8</v>
      </c>
      <c r="AR266" s="3">
        <f t="shared" si="47"/>
        <v>102</v>
      </c>
      <c r="AS266" s="8">
        <f t="shared" si="45"/>
        <v>7.8431372549019607E-2</v>
      </c>
    </row>
    <row r="267" spans="1:45" x14ac:dyDescent="0.25">
      <c r="A267" s="141"/>
      <c r="B267" s="100" t="s">
        <v>12</v>
      </c>
      <c r="C267" s="51" t="s">
        <v>110</v>
      </c>
      <c r="D267" s="50"/>
      <c r="E267" s="27"/>
      <c r="F267" s="27"/>
      <c r="G267" s="27"/>
      <c r="H267" s="93" t="s">
        <v>136</v>
      </c>
      <c r="I267" s="27"/>
      <c r="J267" s="27"/>
      <c r="K267" s="27"/>
      <c r="L267" s="181" t="s">
        <v>138</v>
      </c>
      <c r="M267" s="27"/>
      <c r="N267" s="27"/>
      <c r="O267" s="27"/>
      <c r="P267" s="27"/>
      <c r="Q267" s="181" t="s">
        <v>139</v>
      </c>
      <c r="R267" s="27"/>
      <c r="S267" s="27"/>
      <c r="T267" s="181" t="s">
        <v>138</v>
      </c>
      <c r="U267" s="27"/>
      <c r="V267" s="27"/>
      <c r="W267" s="27"/>
      <c r="X267" s="27"/>
      <c r="Y267" s="27"/>
      <c r="Z267" s="27"/>
      <c r="AA267" s="181" t="s">
        <v>139</v>
      </c>
      <c r="AB267" s="27"/>
      <c r="AC267" s="27"/>
      <c r="AD267" s="181" t="s">
        <v>138</v>
      </c>
      <c r="AE267" s="27"/>
      <c r="AF267" s="27"/>
      <c r="AG267" s="27"/>
      <c r="AH267" s="27"/>
      <c r="AI267" s="181" t="s">
        <v>138</v>
      </c>
      <c r="AJ267" s="27"/>
      <c r="AK267" s="27"/>
      <c r="AL267" s="27"/>
      <c r="AM267" s="94"/>
      <c r="AN267" s="94"/>
      <c r="AO267" s="94"/>
      <c r="AP267" s="94"/>
      <c r="AQ267" s="7">
        <f t="shared" si="46"/>
        <v>7</v>
      </c>
      <c r="AR267" s="3">
        <f t="shared" si="47"/>
        <v>102</v>
      </c>
      <c r="AS267" s="8">
        <f t="shared" si="45"/>
        <v>6.8627450980392163E-2</v>
      </c>
    </row>
    <row r="268" spans="1:45" x14ac:dyDescent="0.25">
      <c r="A268" s="141"/>
      <c r="B268" s="101"/>
      <c r="C268" s="51" t="s">
        <v>111</v>
      </c>
      <c r="D268" s="52"/>
      <c r="E268" s="27"/>
      <c r="F268" s="27"/>
      <c r="G268" s="27"/>
      <c r="H268" s="93" t="s">
        <v>136</v>
      </c>
      <c r="I268" s="27"/>
      <c r="J268" s="27"/>
      <c r="K268" s="27"/>
      <c r="L268" s="181" t="s">
        <v>138</v>
      </c>
      <c r="M268" s="27"/>
      <c r="N268" s="27"/>
      <c r="O268" s="27"/>
      <c r="P268" s="27"/>
      <c r="Q268" s="181" t="s">
        <v>139</v>
      </c>
      <c r="R268" s="27"/>
      <c r="S268" s="27"/>
      <c r="T268" s="181" t="s">
        <v>138</v>
      </c>
      <c r="U268" s="27"/>
      <c r="V268" s="27"/>
      <c r="W268" s="27"/>
      <c r="X268" s="27"/>
      <c r="Y268" s="27"/>
      <c r="Z268" s="27"/>
      <c r="AA268" s="181" t="s">
        <v>139</v>
      </c>
      <c r="AB268" s="27"/>
      <c r="AC268" s="27"/>
      <c r="AD268" s="181" t="s">
        <v>138</v>
      </c>
      <c r="AE268" s="27"/>
      <c r="AF268" s="27"/>
      <c r="AG268" s="27"/>
      <c r="AH268" s="27"/>
      <c r="AI268" s="181" t="s">
        <v>138</v>
      </c>
      <c r="AJ268" s="27"/>
      <c r="AK268" s="27"/>
      <c r="AL268" s="27"/>
      <c r="AM268" s="94"/>
      <c r="AN268" s="94"/>
      <c r="AO268" s="94"/>
      <c r="AP268" s="94"/>
      <c r="AQ268" s="7">
        <f t="shared" si="46"/>
        <v>7</v>
      </c>
      <c r="AR268" s="3">
        <f t="shared" si="47"/>
        <v>102</v>
      </c>
      <c r="AS268" s="8">
        <f t="shared" si="45"/>
        <v>6.8627450980392163E-2</v>
      </c>
    </row>
    <row r="269" spans="1:45" ht="12.75" customHeight="1" x14ac:dyDescent="0.25">
      <c r="A269" s="141"/>
      <c r="B269" s="102"/>
      <c r="C269" s="51" t="s">
        <v>112</v>
      </c>
      <c r="D269" s="52"/>
      <c r="E269" s="27"/>
      <c r="F269" s="27"/>
      <c r="G269" s="27"/>
      <c r="H269" s="93" t="s">
        <v>136</v>
      </c>
      <c r="I269" s="42"/>
      <c r="J269" s="27"/>
      <c r="K269" s="27"/>
      <c r="L269" s="181" t="s">
        <v>138</v>
      </c>
      <c r="M269" s="27"/>
      <c r="N269" s="27"/>
      <c r="O269" s="27"/>
      <c r="P269" s="27"/>
      <c r="Q269" s="181" t="s">
        <v>139</v>
      </c>
      <c r="R269" s="27"/>
      <c r="S269" s="27"/>
      <c r="T269" s="181" t="s">
        <v>138</v>
      </c>
      <c r="U269" s="27"/>
      <c r="V269" s="27"/>
      <c r="W269" s="27"/>
      <c r="X269" s="27"/>
      <c r="Y269" s="27"/>
      <c r="Z269" s="27"/>
      <c r="AA269" s="181" t="s">
        <v>139</v>
      </c>
      <c r="AB269" s="27"/>
      <c r="AC269" s="27"/>
      <c r="AD269" s="181" t="s">
        <v>138</v>
      </c>
      <c r="AE269" s="27"/>
      <c r="AF269" s="27"/>
      <c r="AG269" s="27"/>
      <c r="AH269" s="27"/>
      <c r="AI269" s="181" t="s">
        <v>138</v>
      </c>
      <c r="AJ269" s="27"/>
      <c r="AK269" s="27"/>
      <c r="AL269" s="27"/>
      <c r="AM269" s="94"/>
      <c r="AN269" s="94"/>
      <c r="AO269" s="94"/>
      <c r="AP269" s="94"/>
      <c r="AQ269" s="7">
        <f t="shared" si="46"/>
        <v>7</v>
      </c>
      <c r="AR269" s="3">
        <f t="shared" si="47"/>
        <v>102</v>
      </c>
      <c r="AS269" s="8">
        <f t="shared" si="45"/>
        <v>6.8627450980392163E-2</v>
      </c>
    </row>
    <row r="270" spans="1:45" ht="12.75" customHeight="1" x14ac:dyDescent="0.25">
      <c r="A270" s="141"/>
      <c r="B270" s="100" t="s">
        <v>99</v>
      </c>
      <c r="C270" s="51" t="s">
        <v>110</v>
      </c>
      <c r="D270" s="52"/>
      <c r="E270" s="27"/>
      <c r="F270" s="27"/>
      <c r="G270" s="93" t="s">
        <v>136</v>
      </c>
      <c r="H270" s="44"/>
      <c r="I270" s="42"/>
      <c r="J270" s="27"/>
      <c r="K270" s="181" t="s">
        <v>138</v>
      </c>
      <c r="L270" s="27"/>
      <c r="M270" s="27"/>
      <c r="N270" s="27"/>
      <c r="O270" s="27"/>
      <c r="P270" s="181" t="s">
        <v>139</v>
      </c>
      <c r="Q270" s="27"/>
      <c r="R270" s="27"/>
      <c r="S270" s="181" t="s">
        <v>138</v>
      </c>
      <c r="T270" s="27"/>
      <c r="U270" s="27"/>
      <c r="V270" s="27"/>
      <c r="W270" s="181" t="s">
        <v>139</v>
      </c>
      <c r="X270" s="27"/>
      <c r="Y270" s="27"/>
      <c r="Z270" s="27"/>
      <c r="AA270" s="27"/>
      <c r="AB270" s="27"/>
      <c r="AC270" s="181" t="s">
        <v>138</v>
      </c>
      <c r="AD270" s="27"/>
      <c r="AE270" s="27"/>
      <c r="AF270" s="181" t="s">
        <v>139</v>
      </c>
      <c r="AG270" s="27"/>
      <c r="AH270" s="27"/>
      <c r="AI270" s="27"/>
      <c r="AJ270" s="93" t="s">
        <v>136</v>
      </c>
      <c r="AK270" s="27"/>
      <c r="AL270" s="27"/>
      <c r="AM270" s="94"/>
      <c r="AN270" s="94"/>
      <c r="AO270" s="94"/>
      <c r="AP270" s="94"/>
      <c r="AQ270" s="7">
        <f t="shared" si="46"/>
        <v>8</v>
      </c>
      <c r="AR270" s="3">
        <f t="shared" si="47"/>
        <v>102</v>
      </c>
      <c r="AS270" s="8">
        <f t="shared" si="45"/>
        <v>7.8431372549019607E-2</v>
      </c>
    </row>
    <row r="271" spans="1:45" ht="12.75" customHeight="1" x14ac:dyDescent="0.25">
      <c r="A271" s="141"/>
      <c r="B271" s="101"/>
      <c r="C271" s="51" t="s">
        <v>111</v>
      </c>
      <c r="D271" s="80"/>
      <c r="E271" s="27"/>
      <c r="F271" s="27"/>
      <c r="G271" s="93" t="s">
        <v>136</v>
      </c>
      <c r="H271" s="42"/>
      <c r="I271" s="27"/>
      <c r="J271" s="27"/>
      <c r="K271" s="181" t="s">
        <v>138</v>
      </c>
      <c r="L271" s="27"/>
      <c r="M271" s="27"/>
      <c r="N271" s="27"/>
      <c r="O271" s="27"/>
      <c r="P271" s="181" t="s">
        <v>139</v>
      </c>
      <c r="Q271" s="27"/>
      <c r="R271" s="27"/>
      <c r="S271" s="181" t="s">
        <v>138</v>
      </c>
      <c r="T271" s="27"/>
      <c r="U271" s="27"/>
      <c r="V271" s="27"/>
      <c r="W271" s="181" t="s">
        <v>139</v>
      </c>
      <c r="X271" s="27"/>
      <c r="Y271" s="27"/>
      <c r="Z271" s="27"/>
      <c r="AA271" s="27"/>
      <c r="AB271" s="27"/>
      <c r="AC271" s="181" t="s">
        <v>138</v>
      </c>
      <c r="AD271" s="27"/>
      <c r="AE271" s="27"/>
      <c r="AF271" s="181" t="s">
        <v>139</v>
      </c>
      <c r="AG271" s="27"/>
      <c r="AH271" s="27"/>
      <c r="AI271" s="27"/>
      <c r="AJ271" s="93" t="s">
        <v>136</v>
      </c>
      <c r="AK271" s="27"/>
      <c r="AL271" s="27"/>
      <c r="AM271" s="94"/>
      <c r="AN271" s="94"/>
      <c r="AO271" s="94"/>
      <c r="AP271" s="94"/>
      <c r="AQ271" s="7">
        <f t="shared" si="46"/>
        <v>8</v>
      </c>
      <c r="AR271" s="3">
        <f t="shared" si="47"/>
        <v>102</v>
      </c>
      <c r="AS271" s="8">
        <f t="shared" si="45"/>
        <v>7.8431372549019607E-2</v>
      </c>
    </row>
    <row r="272" spans="1:45" ht="12.75" customHeight="1" x14ac:dyDescent="0.25">
      <c r="A272" s="141"/>
      <c r="B272" s="102"/>
      <c r="C272" s="51" t="s">
        <v>112</v>
      </c>
      <c r="D272" s="52"/>
      <c r="E272" s="27"/>
      <c r="F272" s="27"/>
      <c r="G272" s="93" t="s">
        <v>136</v>
      </c>
      <c r="H272" s="27"/>
      <c r="I272" s="27"/>
      <c r="J272" s="27"/>
      <c r="K272" s="181" t="s">
        <v>138</v>
      </c>
      <c r="L272" s="27"/>
      <c r="M272" s="27"/>
      <c r="N272" s="27"/>
      <c r="O272" s="27"/>
      <c r="P272" s="181" t="s">
        <v>139</v>
      </c>
      <c r="Q272" s="27"/>
      <c r="R272" s="27"/>
      <c r="S272" s="181" t="s">
        <v>138</v>
      </c>
      <c r="T272" s="27"/>
      <c r="U272" s="27"/>
      <c r="V272" s="27"/>
      <c r="W272" s="181" t="s">
        <v>139</v>
      </c>
      <c r="X272" s="27"/>
      <c r="Y272" s="27"/>
      <c r="Z272" s="27"/>
      <c r="AA272" s="27"/>
      <c r="AB272" s="27"/>
      <c r="AC272" s="181" t="s">
        <v>138</v>
      </c>
      <c r="AD272" s="27"/>
      <c r="AE272" s="27"/>
      <c r="AF272" s="181" t="s">
        <v>139</v>
      </c>
      <c r="AG272" s="27"/>
      <c r="AH272" s="27"/>
      <c r="AI272" s="43"/>
      <c r="AJ272" s="93" t="s">
        <v>136</v>
      </c>
      <c r="AK272" s="27"/>
      <c r="AL272" s="27"/>
      <c r="AM272" s="94"/>
      <c r="AN272" s="94"/>
      <c r="AO272" s="94"/>
      <c r="AP272" s="94"/>
      <c r="AQ272" s="7">
        <f t="shared" si="46"/>
        <v>8</v>
      </c>
      <c r="AR272" s="3">
        <f t="shared" si="47"/>
        <v>102</v>
      </c>
      <c r="AS272" s="8">
        <f t="shared" si="45"/>
        <v>7.8431372549019607E-2</v>
      </c>
    </row>
    <row r="273" spans="1:45" x14ac:dyDescent="0.25">
      <c r="A273" s="141"/>
      <c r="B273" s="100" t="s">
        <v>100</v>
      </c>
      <c r="C273" s="51" t="s">
        <v>110</v>
      </c>
      <c r="D273" s="52"/>
      <c r="E273" s="27"/>
      <c r="F273" s="27"/>
      <c r="G273" s="93" t="s">
        <v>136</v>
      </c>
      <c r="H273" s="27"/>
      <c r="I273" s="27"/>
      <c r="J273" s="27"/>
      <c r="K273" s="3"/>
      <c r="L273" s="181" t="s">
        <v>138</v>
      </c>
      <c r="M273" s="27"/>
      <c r="N273" s="27"/>
      <c r="O273" s="181" t="s">
        <v>139</v>
      </c>
      <c r="P273" s="27"/>
      <c r="Q273" s="27"/>
      <c r="R273" s="27"/>
      <c r="S273" s="181" t="s">
        <v>138</v>
      </c>
      <c r="T273" s="27"/>
      <c r="U273" s="27"/>
      <c r="V273" s="27"/>
      <c r="W273" s="181" t="s">
        <v>139</v>
      </c>
      <c r="X273" s="27"/>
      <c r="Y273" s="27"/>
      <c r="Z273" s="27"/>
      <c r="AA273" s="27"/>
      <c r="AB273" s="27"/>
      <c r="AC273" s="181" t="s">
        <v>138</v>
      </c>
      <c r="AD273" s="27"/>
      <c r="AE273" s="27"/>
      <c r="AF273" s="181" t="s">
        <v>139</v>
      </c>
      <c r="AG273" s="27"/>
      <c r="AH273" s="27"/>
      <c r="AI273" s="43"/>
      <c r="AJ273" s="93" t="s">
        <v>136</v>
      </c>
      <c r="AK273" s="27"/>
      <c r="AL273" s="27"/>
      <c r="AM273" s="94"/>
      <c r="AN273" s="94"/>
      <c r="AO273" s="94"/>
      <c r="AP273" s="94"/>
      <c r="AQ273" s="7">
        <f t="shared" si="46"/>
        <v>8</v>
      </c>
      <c r="AR273" s="3">
        <f t="shared" si="47"/>
        <v>102</v>
      </c>
      <c r="AS273" s="8">
        <f t="shared" si="45"/>
        <v>7.8431372549019607E-2</v>
      </c>
    </row>
    <row r="274" spans="1:45" ht="12.75" customHeight="1" x14ac:dyDescent="0.25">
      <c r="A274" s="141"/>
      <c r="B274" s="101"/>
      <c r="C274" s="51" t="s">
        <v>111</v>
      </c>
      <c r="D274" s="52"/>
      <c r="E274" s="27"/>
      <c r="F274" s="27"/>
      <c r="G274" s="93" t="s">
        <v>136</v>
      </c>
      <c r="H274" s="27"/>
      <c r="I274" s="27"/>
      <c r="J274" s="27"/>
      <c r="K274" s="3"/>
      <c r="L274" s="181" t="s">
        <v>138</v>
      </c>
      <c r="M274" s="27"/>
      <c r="N274" s="27"/>
      <c r="O274" s="181" t="s">
        <v>139</v>
      </c>
      <c r="P274" s="27"/>
      <c r="Q274" s="27"/>
      <c r="R274" s="27"/>
      <c r="S274" s="181" t="s">
        <v>138</v>
      </c>
      <c r="T274" s="27"/>
      <c r="U274" s="27"/>
      <c r="V274" s="27"/>
      <c r="W274" s="181" t="s">
        <v>139</v>
      </c>
      <c r="X274" s="27"/>
      <c r="Y274" s="27"/>
      <c r="Z274" s="27"/>
      <c r="AA274" s="27"/>
      <c r="AB274" s="27"/>
      <c r="AC274" s="181" t="s">
        <v>138</v>
      </c>
      <c r="AD274" s="27"/>
      <c r="AE274" s="27"/>
      <c r="AF274" s="181" t="s">
        <v>139</v>
      </c>
      <c r="AG274" s="27"/>
      <c r="AH274" s="27"/>
      <c r="AI274" s="43"/>
      <c r="AJ274" s="93" t="s">
        <v>136</v>
      </c>
      <c r="AK274" s="27"/>
      <c r="AL274" s="27"/>
      <c r="AM274" s="94"/>
      <c r="AN274" s="94"/>
      <c r="AO274" s="94"/>
      <c r="AP274" s="94"/>
      <c r="AQ274" s="7">
        <f t="shared" si="46"/>
        <v>8</v>
      </c>
      <c r="AR274" s="3">
        <f t="shared" si="47"/>
        <v>102</v>
      </c>
      <c r="AS274" s="8">
        <f t="shared" si="45"/>
        <v>7.8431372549019607E-2</v>
      </c>
    </row>
    <row r="275" spans="1:45" ht="12.75" customHeight="1" x14ac:dyDescent="0.25">
      <c r="A275" s="141"/>
      <c r="B275" s="102"/>
      <c r="C275" s="51" t="s">
        <v>112</v>
      </c>
      <c r="D275" s="52"/>
      <c r="E275" s="27"/>
      <c r="F275" s="27"/>
      <c r="G275" s="93" t="s">
        <v>136</v>
      </c>
      <c r="H275" s="27"/>
      <c r="I275" s="27"/>
      <c r="J275" s="27"/>
      <c r="K275" s="3"/>
      <c r="L275" s="181" t="s">
        <v>138</v>
      </c>
      <c r="M275" s="27"/>
      <c r="N275" s="27"/>
      <c r="O275" s="181" t="s">
        <v>139</v>
      </c>
      <c r="P275" s="27"/>
      <c r="Q275" s="27"/>
      <c r="R275" s="27"/>
      <c r="S275" s="181" t="s">
        <v>138</v>
      </c>
      <c r="T275" s="27"/>
      <c r="U275" s="27"/>
      <c r="V275" s="27"/>
      <c r="W275" s="181" t="s">
        <v>139</v>
      </c>
      <c r="X275" s="27"/>
      <c r="Y275" s="27"/>
      <c r="Z275" s="27"/>
      <c r="AA275" s="27"/>
      <c r="AB275" s="27"/>
      <c r="AC275" s="181" t="s">
        <v>138</v>
      </c>
      <c r="AD275" s="27"/>
      <c r="AE275" s="27"/>
      <c r="AF275" s="181" t="s">
        <v>139</v>
      </c>
      <c r="AG275" s="27"/>
      <c r="AH275" s="27"/>
      <c r="AI275" s="43"/>
      <c r="AJ275" s="93" t="s">
        <v>136</v>
      </c>
      <c r="AK275" s="27"/>
      <c r="AL275" s="27"/>
      <c r="AM275" s="94"/>
      <c r="AN275" s="94"/>
      <c r="AO275" s="94"/>
      <c r="AP275" s="94"/>
      <c r="AQ275" s="7">
        <f t="shared" si="46"/>
        <v>8</v>
      </c>
      <c r="AR275" s="3">
        <f t="shared" si="47"/>
        <v>102</v>
      </c>
      <c r="AS275" s="8">
        <f t="shared" si="45"/>
        <v>7.8431372549019607E-2</v>
      </c>
    </row>
    <row r="276" spans="1:45" ht="12.75" customHeight="1" x14ac:dyDescent="0.25">
      <c r="A276" s="141"/>
      <c r="B276" s="100" t="s">
        <v>101</v>
      </c>
      <c r="C276" s="51" t="s">
        <v>110</v>
      </c>
      <c r="D276" s="50"/>
      <c r="E276" s="27"/>
      <c r="F276" s="27"/>
      <c r="G276" s="93" t="s">
        <v>136</v>
      </c>
      <c r="H276" s="27"/>
      <c r="I276" s="27"/>
      <c r="J276" s="27"/>
      <c r="K276" s="27"/>
      <c r="L276" s="3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181" t="s">
        <v>138</v>
      </c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43"/>
      <c r="AJ276" s="43"/>
      <c r="AK276" s="27"/>
      <c r="AL276" s="93" t="s">
        <v>136</v>
      </c>
      <c r="AM276" s="94"/>
      <c r="AN276" s="94"/>
      <c r="AO276" s="94"/>
      <c r="AP276" s="94"/>
      <c r="AQ276" s="7">
        <f t="shared" si="46"/>
        <v>3</v>
      </c>
      <c r="AR276" s="3">
        <f t="shared" ref="AR276:AR281" si="48">34*1</f>
        <v>34</v>
      </c>
      <c r="AS276" s="8">
        <f t="shared" si="45"/>
        <v>8.8235294117647065E-2</v>
      </c>
    </row>
    <row r="277" spans="1:45" x14ac:dyDescent="0.25">
      <c r="A277" s="141"/>
      <c r="B277" s="101"/>
      <c r="C277" s="51" t="s">
        <v>111</v>
      </c>
      <c r="D277" s="52"/>
      <c r="E277" s="27"/>
      <c r="F277" s="27"/>
      <c r="G277" s="93" t="s">
        <v>136</v>
      </c>
      <c r="H277" s="27"/>
      <c r="I277" s="27"/>
      <c r="J277" s="27"/>
      <c r="K277" s="27"/>
      <c r="L277" s="3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181" t="s">
        <v>138</v>
      </c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43"/>
      <c r="AJ277" s="43"/>
      <c r="AK277" s="27"/>
      <c r="AL277" s="93" t="s">
        <v>136</v>
      </c>
      <c r="AM277" s="94"/>
      <c r="AN277" s="94"/>
      <c r="AO277" s="94"/>
      <c r="AP277" s="94"/>
      <c r="AQ277" s="7">
        <f t="shared" si="46"/>
        <v>3</v>
      </c>
      <c r="AR277" s="3">
        <f t="shared" si="48"/>
        <v>34</v>
      </c>
      <c r="AS277" s="8">
        <f t="shared" si="45"/>
        <v>8.8235294117647065E-2</v>
      </c>
    </row>
    <row r="278" spans="1:45" x14ac:dyDescent="0.25">
      <c r="A278" s="141"/>
      <c r="B278" s="102"/>
      <c r="C278" s="51" t="s">
        <v>112</v>
      </c>
      <c r="D278" s="50"/>
      <c r="E278" s="27"/>
      <c r="F278" s="27"/>
      <c r="G278" s="93" t="s">
        <v>136</v>
      </c>
      <c r="H278" s="27"/>
      <c r="I278" s="27"/>
      <c r="J278" s="27"/>
      <c r="K278" s="27"/>
      <c r="L278" s="3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181" t="s">
        <v>138</v>
      </c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43"/>
      <c r="AJ278" s="43"/>
      <c r="AK278" s="27"/>
      <c r="AL278" s="93" t="s">
        <v>136</v>
      </c>
      <c r="AM278" s="94"/>
      <c r="AN278" s="94"/>
      <c r="AO278" s="94"/>
      <c r="AP278" s="94"/>
      <c r="AQ278" s="7">
        <f t="shared" si="46"/>
        <v>3</v>
      </c>
      <c r="AR278" s="3">
        <f t="shared" si="48"/>
        <v>34</v>
      </c>
      <c r="AS278" s="8">
        <f t="shared" si="45"/>
        <v>8.8235294117647065E-2</v>
      </c>
    </row>
    <row r="279" spans="1:45" x14ac:dyDescent="0.25">
      <c r="A279" s="141"/>
      <c r="B279" s="100" t="s">
        <v>35</v>
      </c>
      <c r="C279" s="51" t="s">
        <v>110</v>
      </c>
      <c r="D279" s="50"/>
      <c r="E279" s="27"/>
      <c r="F279" s="27"/>
      <c r="G279" s="27"/>
      <c r="H279" s="27"/>
      <c r="I279" s="93" t="s">
        <v>136</v>
      </c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181" t="s">
        <v>138</v>
      </c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43"/>
      <c r="AJ279" s="43"/>
      <c r="AK279" s="93" t="s">
        <v>136</v>
      </c>
      <c r="AL279" s="27"/>
      <c r="AM279" s="94"/>
      <c r="AN279" s="94"/>
      <c r="AO279" s="94"/>
      <c r="AP279" s="94"/>
      <c r="AQ279" s="7">
        <f t="shared" si="46"/>
        <v>3</v>
      </c>
      <c r="AR279" s="3">
        <f t="shared" si="48"/>
        <v>34</v>
      </c>
      <c r="AS279" s="8">
        <f t="shared" si="45"/>
        <v>8.8235294117647065E-2</v>
      </c>
    </row>
    <row r="280" spans="1:45" x14ac:dyDescent="0.25">
      <c r="A280" s="141"/>
      <c r="B280" s="101"/>
      <c r="C280" s="51" t="s">
        <v>111</v>
      </c>
      <c r="D280" s="50"/>
      <c r="E280" s="27"/>
      <c r="F280" s="27"/>
      <c r="G280" s="27"/>
      <c r="H280" s="27"/>
      <c r="I280" s="93" t="s">
        <v>136</v>
      </c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181" t="s">
        <v>138</v>
      </c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43"/>
      <c r="AJ280" s="43"/>
      <c r="AK280" s="93" t="s">
        <v>136</v>
      </c>
      <c r="AL280" s="27"/>
      <c r="AM280" s="94"/>
      <c r="AN280" s="94"/>
      <c r="AO280" s="94"/>
      <c r="AP280" s="94"/>
      <c r="AQ280" s="7">
        <f t="shared" si="46"/>
        <v>3</v>
      </c>
      <c r="AR280" s="3">
        <f t="shared" si="48"/>
        <v>34</v>
      </c>
      <c r="AS280" s="8">
        <f t="shared" si="45"/>
        <v>8.8235294117647065E-2</v>
      </c>
    </row>
    <row r="281" spans="1:45" x14ac:dyDescent="0.25">
      <c r="A281" s="141"/>
      <c r="B281" s="101"/>
      <c r="C281" s="51" t="s">
        <v>112</v>
      </c>
      <c r="D281" s="50"/>
      <c r="E281" s="27"/>
      <c r="F281" s="27"/>
      <c r="G281" s="27"/>
      <c r="H281" s="27"/>
      <c r="I281" s="93" t="s">
        <v>136</v>
      </c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181" t="s">
        <v>138</v>
      </c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43"/>
      <c r="AJ281" s="43"/>
      <c r="AK281" s="93" t="s">
        <v>136</v>
      </c>
      <c r="AL281" s="27"/>
      <c r="AM281" s="94"/>
      <c r="AN281" s="94"/>
      <c r="AO281" s="94"/>
      <c r="AP281" s="94"/>
      <c r="AQ281" s="7">
        <f t="shared" si="46"/>
        <v>3</v>
      </c>
      <c r="AR281" s="3">
        <f t="shared" si="48"/>
        <v>34</v>
      </c>
      <c r="AS281" s="8">
        <f t="shared" si="45"/>
        <v>8.8235294117647065E-2</v>
      </c>
    </row>
    <row r="282" spans="1:45" x14ac:dyDescent="0.25">
      <c r="A282" s="141"/>
      <c r="B282" s="100" t="s">
        <v>28</v>
      </c>
      <c r="C282" s="51" t="s">
        <v>110</v>
      </c>
      <c r="D282" s="50"/>
      <c r="E282" s="27"/>
      <c r="F282" s="27"/>
      <c r="G282" s="93" t="s">
        <v>136</v>
      </c>
      <c r="H282" s="27"/>
      <c r="I282" s="27"/>
      <c r="J282" s="27"/>
      <c r="K282" s="181" t="s">
        <v>138</v>
      </c>
      <c r="L282" s="27"/>
      <c r="M282" s="27"/>
      <c r="N282" s="27"/>
      <c r="O282" s="27"/>
      <c r="P282" s="27"/>
      <c r="Q282" s="27"/>
      <c r="R282" s="181" t="s">
        <v>138</v>
      </c>
      <c r="S282" s="27"/>
      <c r="T282" s="27"/>
      <c r="U282" s="27"/>
      <c r="V282" s="27"/>
      <c r="W282" s="27"/>
      <c r="X282" s="27"/>
      <c r="Y282" s="27"/>
      <c r="Z282" s="27"/>
      <c r="AA282" s="27"/>
      <c r="AB282" s="181" t="s">
        <v>138</v>
      </c>
      <c r="AC282" s="27"/>
      <c r="AD282" s="27"/>
      <c r="AE282" s="27"/>
      <c r="AF282" s="27"/>
      <c r="AG282" s="27"/>
      <c r="AH282" s="181" t="s">
        <v>138</v>
      </c>
      <c r="AI282" s="43"/>
      <c r="AJ282" s="43"/>
      <c r="AK282" s="27"/>
      <c r="AL282" s="27"/>
      <c r="AM282" s="94"/>
      <c r="AN282" s="94"/>
      <c r="AO282" s="94"/>
      <c r="AP282" s="94"/>
      <c r="AQ282" s="7">
        <f t="shared" si="46"/>
        <v>5</v>
      </c>
      <c r="AR282" s="3">
        <f>34*2</f>
        <v>68</v>
      </c>
      <c r="AS282" s="8">
        <f t="shared" si="45"/>
        <v>7.3529411764705885E-2</v>
      </c>
    </row>
    <row r="283" spans="1:45" x14ac:dyDescent="0.25">
      <c r="A283" s="141"/>
      <c r="B283" s="101"/>
      <c r="C283" s="51" t="s">
        <v>111</v>
      </c>
      <c r="D283" s="50"/>
      <c r="E283" s="27"/>
      <c r="F283" s="27"/>
      <c r="G283" s="93" t="s">
        <v>136</v>
      </c>
      <c r="H283" s="27"/>
      <c r="I283" s="27"/>
      <c r="J283" s="27"/>
      <c r="K283" s="181" t="s">
        <v>138</v>
      </c>
      <c r="L283" s="27"/>
      <c r="M283" s="27"/>
      <c r="N283" s="27"/>
      <c r="O283" s="27"/>
      <c r="P283" s="27"/>
      <c r="Q283" s="27"/>
      <c r="R283" s="181" t="s">
        <v>138</v>
      </c>
      <c r="S283" s="27"/>
      <c r="T283" s="27"/>
      <c r="U283" s="27"/>
      <c r="V283" s="27"/>
      <c r="W283" s="27"/>
      <c r="X283" s="27"/>
      <c r="Y283" s="27"/>
      <c r="Z283" s="27"/>
      <c r="AA283" s="27"/>
      <c r="AB283" s="181" t="s">
        <v>138</v>
      </c>
      <c r="AC283" s="27"/>
      <c r="AD283" s="27"/>
      <c r="AE283" s="27"/>
      <c r="AF283" s="27"/>
      <c r="AG283" s="27"/>
      <c r="AH283" s="181" t="s">
        <v>138</v>
      </c>
      <c r="AI283" s="43"/>
      <c r="AJ283" s="43"/>
      <c r="AK283" s="27"/>
      <c r="AL283" s="27"/>
      <c r="AM283" s="94"/>
      <c r="AN283" s="94"/>
      <c r="AO283" s="94"/>
      <c r="AP283" s="94"/>
      <c r="AQ283" s="7">
        <f t="shared" si="46"/>
        <v>5</v>
      </c>
      <c r="AR283" s="3">
        <f>34*2</f>
        <v>68</v>
      </c>
      <c r="AS283" s="8">
        <f t="shared" si="45"/>
        <v>7.3529411764705885E-2</v>
      </c>
    </row>
    <row r="284" spans="1:45" x14ac:dyDescent="0.25">
      <c r="A284" s="141"/>
      <c r="B284" s="102"/>
      <c r="C284" s="51" t="s">
        <v>112</v>
      </c>
      <c r="D284" s="50"/>
      <c r="E284" s="27"/>
      <c r="F284" s="27"/>
      <c r="G284" s="93" t="s">
        <v>136</v>
      </c>
      <c r="H284" s="27"/>
      <c r="I284" s="27"/>
      <c r="J284" s="27"/>
      <c r="K284" s="181" t="s">
        <v>138</v>
      </c>
      <c r="L284" s="27"/>
      <c r="M284" s="27"/>
      <c r="N284" s="27"/>
      <c r="O284" s="27"/>
      <c r="P284" s="27"/>
      <c r="Q284" s="27"/>
      <c r="R284" s="181" t="s">
        <v>138</v>
      </c>
      <c r="S284" s="27"/>
      <c r="T284" s="27"/>
      <c r="U284" s="27"/>
      <c r="V284" s="27"/>
      <c r="W284" s="27"/>
      <c r="X284" s="27"/>
      <c r="Y284" s="27"/>
      <c r="Z284" s="27"/>
      <c r="AA284" s="27"/>
      <c r="AB284" s="181" t="s">
        <v>138</v>
      </c>
      <c r="AC284" s="27"/>
      <c r="AD284" s="27"/>
      <c r="AE284" s="27"/>
      <c r="AF284" s="27"/>
      <c r="AG284" s="27"/>
      <c r="AH284" s="181" t="s">
        <v>138</v>
      </c>
      <c r="AI284" s="43"/>
      <c r="AJ284" s="43"/>
      <c r="AK284" s="27"/>
      <c r="AL284" s="27"/>
      <c r="AM284" s="94"/>
      <c r="AN284" s="94"/>
      <c r="AO284" s="94"/>
      <c r="AP284" s="94"/>
      <c r="AQ284" s="7">
        <f t="shared" si="46"/>
        <v>5</v>
      </c>
      <c r="AR284" s="3">
        <f>34*2</f>
        <v>68</v>
      </c>
      <c r="AS284" s="8">
        <f t="shared" si="45"/>
        <v>7.3529411764705885E-2</v>
      </c>
    </row>
    <row r="285" spans="1:45" x14ac:dyDescent="0.25">
      <c r="A285" s="141"/>
      <c r="B285" s="100" t="s">
        <v>32</v>
      </c>
      <c r="C285" s="51" t="s">
        <v>110</v>
      </c>
      <c r="D285" s="50"/>
      <c r="E285" s="27"/>
      <c r="F285" s="27"/>
      <c r="G285" s="175"/>
      <c r="H285" s="27"/>
      <c r="I285" s="93" t="s">
        <v>136</v>
      </c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181" t="s">
        <v>138</v>
      </c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43"/>
      <c r="AJ285" s="43"/>
      <c r="AK285" s="27"/>
      <c r="AL285" s="93" t="s">
        <v>136</v>
      </c>
      <c r="AM285" s="94"/>
      <c r="AN285" s="94"/>
      <c r="AO285" s="94"/>
      <c r="AP285" s="94"/>
      <c r="AQ285" s="7">
        <f t="shared" si="46"/>
        <v>3</v>
      </c>
      <c r="AR285" s="3">
        <f>34*1</f>
        <v>34</v>
      </c>
      <c r="AS285" s="8">
        <f t="shared" si="45"/>
        <v>8.8235294117647065E-2</v>
      </c>
    </row>
    <row r="286" spans="1:45" x14ac:dyDescent="0.25">
      <c r="A286" s="141"/>
      <c r="B286" s="101"/>
      <c r="C286" s="51" t="s">
        <v>111</v>
      </c>
      <c r="D286" s="50"/>
      <c r="E286" s="27"/>
      <c r="F286" s="27"/>
      <c r="G286" s="175"/>
      <c r="H286" s="27"/>
      <c r="I286" s="93" t="s">
        <v>136</v>
      </c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181" t="s">
        <v>138</v>
      </c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43"/>
      <c r="AJ286" s="43"/>
      <c r="AK286" s="27"/>
      <c r="AL286" s="93" t="s">
        <v>136</v>
      </c>
      <c r="AM286" s="94"/>
      <c r="AN286" s="94"/>
      <c r="AO286" s="94"/>
      <c r="AP286" s="94"/>
      <c r="AQ286" s="7">
        <f t="shared" si="46"/>
        <v>3</v>
      </c>
      <c r="AR286" s="3">
        <f>34*1</f>
        <v>34</v>
      </c>
      <c r="AS286" s="8">
        <f t="shared" si="45"/>
        <v>8.8235294117647065E-2</v>
      </c>
    </row>
    <row r="287" spans="1:45" x14ac:dyDescent="0.25">
      <c r="A287" s="141"/>
      <c r="B287" s="102"/>
      <c r="C287" s="51" t="s">
        <v>112</v>
      </c>
      <c r="D287" s="50"/>
      <c r="E287" s="27"/>
      <c r="F287" s="27"/>
      <c r="G287" s="175"/>
      <c r="H287" s="27"/>
      <c r="I287" s="93" t="s">
        <v>136</v>
      </c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181" t="s">
        <v>138</v>
      </c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43"/>
      <c r="AJ287" s="43"/>
      <c r="AK287" s="27"/>
      <c r="AL287" s="93" t="s">
        <v>136</v>
      </c>
      <c r="AM287" s="94"/>
      <c r="AN287" s="94"/>
      <c r="AO287" s="94"/>
      <c r="AP287" s="94"/>
      <c r="AQ287" s="7">
        <f t="shared" si="46"/>
        <v>3</v>
      </c>
      <c r="AR287" s="3">
        <f>34*1</f>
        <v>34</v>
      </c>
      <c r="AS287" s="8">
        <f t="shared" si="45"/>
        <v>8.8235294117647065E-2</v>
      </c>
    </row>
    <row r="288" spans="1:45" x14ac:dyDescent="0.25">
      <c r="A288" s="141"/>
      <c r="B288" s="100" t="s">
        <v>30</v>
      </c>
      <c r="C288" s="51" t="s">
        <v>110</v>
      </c>
      <c r="D288" s="50"/>
      <c r="E288" s="27"/>
      <c r="F288" s="27"/>
      <c r="G288" s="27"/>
      <c r="H288" s="27"/>
      <c r="I288" s="93" t="s">
        <v>136</v>
      </c>
      <c r="J288" s="27"/>
      <c r="K288" s="27"/>
      <c r="L288" s="27"/>
      <c r="M288" s="27"/>
      <c r="N288" s="181" t="s">
        <v>138</v>
      </c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181" t="s">
        <v>138</v>
      </c>
      <c r="AA288" s="27"/>
      <c r="AB288" s="27"/>
      <c r="AC288" s="27"/>
      <c r="AD288" s="27"/>
      <c r="AE288" s="27"/>
      <c r="AF288" s="27"/>
      <c r="AG288" s="27"/>
      <c r="AH288" s="27"/>
      <c r="AI288" s="181" t="s">
        <v>138</v>
      </c>
      <c r="AJ288" s="43"/>
      <c r="AK288" s="27"/>
      <c r="AL288" s="27"/>
      <c r="AM288" s="94"/>
      <c r="AN288" s="94"/>
      <c r="AO288" s="94"/>
      <c r="AP288" s="94"/>
      <c r="AQ288" s="7">
        <f t="shared" si="46"/>
        <v>4</v>
      </c>
      <c r="AR288" s="3">
        <f>34*2</f>
        <v>68</v>
      </c>
      <c r="AS288" s="8">
        <f t="shared" si="45"/>
        <v>5.8823529411764705E-2</v>
      </c>
    </row>
    <row r="289" spans="1:45" x14ac:dyDescent="0.25">
      <c r="A289" s="141"/>
      <c r="B289" s="101"/>
      <c r="C289" s="51" t="s">
        <v>111</v>
      </c>
      <c r="D289" s="50"/>
      <c r="E289" s="27"/>
      <c r="F289" s="27"/>
      <c r="G289" s="27"/>
      <c r="H289" s="27"/>
      <c r="I289" s="93" t="s">
        <v>136</v>
      </c>
      <c r="J289" s="27"/>
      <c r="K289" s="27"/>
      <c r="L289" s="27"/>
      <c r="M289" s="27"/>
      <c r="N289" s="181" t="s">
        <v>138</v>
      </c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181" t="s">
        <v>138</v>
      </c>
      <c r="AA289" s="27"/>
      <c r="AB289" s="27"/>
      <c r="AC289" s="27"/>
      <c r="AD289" s="27"/>
      <c r="AE289" s="27"/>
      <c r="AF289" s="27"/>
      <c r="AG289" s="27"/>
      <c r="AH289" s="27"/>
      <c r="AI289" s="181" t="s">
        <v>138</v>
      </c>
      <c r="AJ289" s="43"/>
      <c r="AK289" s="27"/>
      <c r="AL289" s="27"/>
      <c r="AM289" s="94"/>
      <c r="AN289" s="94"/>
      <c r="AO289" s="94"/>
      <c r="AP289" s="94"/>
      <c r="AQ289" s="7">
        <f t="shared" si="46"/>
        <v>4</v>
      </c>
      <c r="AR289" s="3">
        <f>34*2</f>
        <v>68</v>
      </c>
      <c r="AS289" s="8">
        <f t="shared" si="45"/>
        <v>5.8823529411764705E-2</v>
      </c>
    </row>
    <row r="290" spans="1:45" x14ac:dyDescent="0.25">
      <c r="A290" s="141"/>
      <c r="B290" s="102"/>
      <c r="C290" s="51" t="s">
        <v>112</v>
      </c>
      <c r="D290" s="50"/>
      <c r="E290" s="27"/>
      <c r="F290" s="27"/>
      <c r="G290" s="27"/>
      <c r="H290" s="27"/>
      <c r="I290" s="93" t="s">
        <v>136</v>
      </c>
      <c r="J290" s="27"/>
      <c r="K290" s="27"/>
      <c r="L290" s="27"/>
      <c r="M290" s="27"/>
      <c r="N290" s="181" t="s">
        <v>138</v>
      </c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181" t="s">
        <v>138</v>
      </c>
      <c r="AA290" s="27"/>
      <c r="AB290" s="27"/>
      <c r="AC290" s="27"/>
      <c r="AD290" s="27"/>
      <c r="AE290" s="27"/>
      <c r="AF290" s="27"/>
      <c r="AG290" s="27"/>
      <c r="AH290" s="27"/>
      <c r="AI290" s="181" t="s">
        <v>138</v>
      </c>
      <c r="AJ290" s="43"/>
      <c r="AK290" s="27"/>
      <c r="AL290" s="27"/>
      <c r="AM290" s="94"/>
      <c r="AN290" s="94"/>
      <c r="AO290" s="94"/>
      <c r="AP290" s="94"/>
      <c r="AQ290" s="7">
        <f t="shared" si="46"/>
        <v>4</v>
      </c>
      <c r="AR290" s="3">
        <f>34*2</f>
        <v>68</v>
      </c>
      <c r="AS290" s="8">
        <f t="shared" si="45"/>
        <v>5.8823529411764705E-2</v>
      </c>
    </row>
    <row r="291" spans="1:45" x14ac:dyDescent="0.25">
      <c r="A291" s="141"/>
      <c r="B291" s="100" t="s">
        <v>34</v>
      </c>
      <c r="C291" s="51" t="s">
        <v>110</v>
      </c>
      <c r="D291" s="50"/>
      <c r="E291" s="27"/>
      <c r="F291" s="27"/>
      <c r="G291" s="27"/>
      <c r="H291" s="93" t="s">
        <v>136</v>
      </c>
      <c r="I291" s="27"/>
      <c r="J291" s="27"/>
      <c r="K291" s="27"/>
      <c r="L291" s="27"/>
      <c r="M291" s="181" t="s">
        <v>138</v>
      </c>
      <c r="N291" s="27"/>
      <c r="O291" s="27"/>
      <c r="P291" s="181" t="s">
        <v>139</v>
      </c>
      <c r="Q291" s="27"/>
      <c r="R291" s="27"/>
      <c r="S291" s="27"/>
      <c r="T291" s="181" t="s">
        <v>138</v>
      </c>
      <c r="U291" s="27"/>
      <c r="V291" s="27"/>
      <c r="W291" s="27"/>
      <c r="X291" s="181" t="s">
        <v>139</v>
      </c>
      <c r="Y291" s="27"/>
      <c r="Z291" s="27"/>
      <c r="AA291" s="181" t="s">
        <v>138</v>
      </c>
      <c r="AB291" s="27"/>
      <c r="AC291" s="27"/>
      <c r="AD291" s="27"/>
      <c r="AE291" s="27"/>
      <c r="AF291" s="27"/>
      <c r="AG291" s="181" t="s">
        <v>138</v>
      </c>
      <c r="AH291" s="27"/>
      <c r="AI291" s="43"/>
      <c r="AJ291" s="43"/>
      <c r="AK291" s="27"/>
      <c r="AL291" s="27"/>
      <c r="AM291" s="94"/>
      <c r="AN291" s="94"/>
      <c r="AO291" s="94"/>
      <c r="AP291" s="94"/>
      <c r="AQ291" s="7">
        <f t="shared" si="46"/>
        <v>7</v>
      </c>
      <c r="AR291" s="3">
        <f>34*3</f>
        <v>102</v>
      </c>
      <c r="AS291" s="8">
        <f t="shared" si="45"/>
        <v>6.8627450980392163E-2</v>
      </c>
    </row>
    <row r="292" spans="1:45" x14ac:dyDescent="0.25">
      <c r="A292" s="141"/>
      <c r="B292" s="101"/>
      <c r="C292" s="51" t="s">
        <v>111</v>
      </c>
      <c r="D292" s="50"/>
      <c r="E292" s="27"/>
      <c r="F292" s="27"/>
      <c r="G292" s="27"/>
      <c r="H292" s="93" t="s">
        <v>136</v>
      </c>
      <c r="I292" s="27"/>
      <c r="J292" s="27"/>
      <c r="K292" s="27"/>
      <c r="L292" s="27"/>
      <c r="M292" s="181" t="s">
        <v>138</v>
      </c>
      <c r="N292" s="27"/>
      <c r="O292" s="27"/>
      <c r="P292" s="181" t="s">
        <v>139</v>
      </c>
      <c r="Q292" s="27"/>
      <c r="R292" s="27"/>
      <c r="S292" s="27"/>
      <c r="T292" s="181" t="s">
        <v>138</v>
      </c>
      <c r="U292" s="27"/>
      <c r="V292" s="27"/>
      <c r="W292" s="27"/>
      <c r="X292" s="181" t="s">
        <v>139</v>
      </c>
      <c r="Y292" s="27"/>
      <c r="Z292" s="27"/>
      <c r="AA292" s="181" t="s">
        <v>138</v>
      </c>
      <c r="AB292" s="27"/>
      <c r="AC292" s="27"/>
      <c r="AD292" s="27"/>
      <c r="AE292" s="27"/>
      <c r="AF292" s="27"/>
      <c r="AG292" s="181" t="s">
        <v>138</v>
      </c>
      <c r="AH292" s="27"/>
      <c r="AI292" s="43"/>
      <c r="AJ292" s="43"/>
      <c r="AK292" s="27"/>
      <c r="AL292" s="27"/>
      <c r="AM292" s="94"/>
      <c r="AN292" s="94"/>
      <c r="AO292" s="94"/>
      <c r="AP292" s="94"/>
      <c r="AQ292" s="7">
        <f t="shared" si="46"/>
        <v>7</v>
      </c>
      <c r="AR292" s="3">
        <f>34*3</f>
        <v>102</v>
      </c>
      <c r="AS292" s="8">
        <f t="shared" si="45"/>
        <v>6.8627450980392163E-2</v>
      </c>
    </row>
    <row r="293" spans="1:45" x14ac:dyDescent="0.25">
      <c r="A293" s="141"/>
      <c r="B293" s="102"/>
      <c r="C293" s="51" t="s">
        <v>112</v>
      </c>
      <c r="D293" s="50"/>
      <c r="E293" s="27"/>
      <c r="F293" s="27"/>
      <c r="G293" s="27"/>
      <c r="H293" s="93" t="s">
        <v>136</v>
      </c>
      <c r="I293" s="27"/>
      <c r="J293" s="27"/>
      <c r="K293" s="27"/>
      <c r="L293" s="27"/>
      <c r="M293" s="181" t="s">
        <v>138</v>
      </c>
      <c r="N293" s="27"/>
      <c r="O293" s="27"/>
      <c r="P293" s="181" t="s">
        <v>139</v>
      </c>
      <c r="Q293" s="27"/>
      <c r="R293" s="27"/>
      <c r="S293" s="27"/>
      <c r="T293" s="181" t="s">
        <v>138</v>
      </c>
      <c r="U293" s="27"/>
      <c r="V293" s="27"/>
      <c r="W293" s="27"/>
      <c r="X293" s="181" t="s">
        <v>139</v>
      </c>
      <c r="Y293" s="27"/>
      <c r="Z293" s="27"/>
      <c r="AA293" s="181" t="s">
        <v>138</v>
      </c>
      <c r="AB293" s="27"/>
      <c r="AC293" s="27"/>
      <c r="AD293" s="27"/>
      <c r="AE293" s="27"/>
      <c r="AF293" s="27"/>
      <c r="AG293" s="181" t="s">
        <v>138</v>
      </c>
      <c r="AH293" s="27"/>
      <c r="AI293" s="43"/>
      <c r="AJ293" s="43"/>
      <c r="AK293" s="27"/>
      <c r="AL293" s="27"/>
      <c r="AM293" s="94"/>
      <c r="AN293" s="94"/>
      <c r="AO293" s="94"/>
      <c r="AP293" s="94"/>
      <c r="AQ293" s="7">
        <f t="shared" si="46"/>
        <v>7</v>
      </c>
      <c r="AR293" s="3">
        <f>34*3</f>
        <v>102</v>
      </c>
      <c r="AS293" s="8">
        <f t="shared" si="45"/>
        <v>6.8627450980392163E-2</v>
      </c>
    </row>
    <row r="294" spans="1:45" x14ac:dyDescent="0.25">
      <c r="A294" s="141"/>
      <c r="B294" s="103" t="s">
        <v>37</v>
      </c>
      <c r="C294" s="51" t="s">
        <v>110</v>
      </c>
      <c r="D294" s="50"/>
      <c r="E294" s="27"/>
      <c r="F294" s="27"/>
      <c r="G294" s="27"/>
      <c r="H294" s="93" t="s">
        <v>136</v>
      </c>
      <c r="I294" s="27"/>
      <c r="J294" s="27"/>
      <c r="K294" s="27"/>
      <c r="L294" s="27"/>
      <c r="M294" s="181" t="s">
        <v>138</v>
      </c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181" t="s">
        <v>138</v>
      </c>
      <c r="Z294" s="27"/>
      <c r="AA294" s="27"/>
      <c r="AB294" s="27"/>
      <c r="AC294" s="27"/>
      <c r="AD294" s="27"/>
      <c r="AE294" s="27"/>
      <c r="AF294" s="27"/>
      <c r="AG294" s="27"/>
      <c r="AH294" s="27"/>
      <c r="AI294" s="43"/>
      <c r="AJ294" s="181" t="s">
        <v>138</v>
      </c>
      <c r="AK294" s="27"/>
      <c r="AL294" s="27"/>
      <c r="AM294" s="94"/>
      <c r="AN294" s="94"/>
      <c r="AO294" s="94"/>
      <c r="AP294" s="94"/>
      <c r="AQ294" s="7">
        <f t="shared" si="46"/>
        <v>4</v>
      </c>
      <c r="AR294" s="3">
        <f t="shared" ref="AR294:AR299" si="49">34*2</f>
        <v>68</v>
      </c>
      <c r="AS294" s="8">
        <f t="shared" si="45"/>
        <v>5.8823529411764705E-2</v>
      </c>
    </row>
    <row r="295" spans="1:45" x14ac:dyDescent="0.25">
      <c r="A295" s="141"/>
      <c r="B295" s="103"/>
      <c r="C295" s="51" t="s">
        <v>111</v>
      </c>
      <c r="D295" s="50"/>
      <c r="E295" s="27"/>
      <c r="F295" s="27"/>
      <c r="G295" s="27"/>
      <c r="H295" s="93" t="s">
        <v>136</v>
      </c>
      <c r="I295" s="27"/>
      <c r="J295" s="27"/>
      <c r="K295" s="27"/>
      <c r="L295" s="27"/>
      <c r="M295" s="181" t="s">
        <v>138</v>
      </c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181" t="s">
        <v>138</v>
      </c>
      <c r="Z295" s="27"/>
      <c r="AA295" s="27"/>
      <c r="AB295" s="27"/>
      <c r="AC295" s="27"/>
      <c r="AD295" s="27"/>
      <c r="AE295" s="27"/>
      <c r="AF295" s="27"/>
      <c r="AG295" s="27"/>
      <c r="AH295" s="27"/>
      <c r="AI295" s="43"/>
      <c r="AJ295" s="181" t="s">
        <v>138</v>
      </c>
      <c r="AK295" s="27"/>
      <c r="AL295" s="27"/>
      <c r="AM295" s="94"/>
      <c r="AN295" s="94"/>
      <c r="AO295" s="94"/>
      <c r="AP295" s="94"/>
      <c r="AQ295" s="7">
        <f t="shared" si="46"/>
        <v>4</v>
      </c>
      <c r="AR295" s="3">
        <f t="shared" si="49"/>
        <v>68</v>
      </c>
      <c r="AS295" s="8">
        <f t="shared" si="45"/>
        <v>5.8823529411764705E-2</v>
      </c>
    </row>
    <row r="296" spans="1:45" x14ac:dyDescent="0.25">
      <c r="A296" s="141"/>
      <c r="B296" s="103"/>
      <c r="C296" s="51" t="s">
        <v>112</v>
      </c>
      <c r="D296" s="50"/>
      <c r="E296" s="27"/>
      <c r="F296" s="27"/>
      <c r="G296" s="27"/>
      <c r="H296" s="93" t="s">
        <v>136</v>
      </c>
      <c r="I296" s="27"/>
      <c r="J296" s="27"/>
      <c r="K296" s="27"/>
      <c r="L296" s="27"/>
      <c r="M296" s="181" t="s">
        <v>138</v>
      </c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181" t="s">
        <v>138</v>
      </c>
      <c r="Z296" s="27"/>
      <c r="AA296" s="27"/>
      <c r="AB296" s="27"/>
      <c r="AC296" s="27"/>
      <c r="AD296" s="27"/>
      <c r="AE296" s="27"/>
      <c r="AF296" s="27"/>
      <c r="AG296" s="27"/>
      <c r="AH296" s="27"/>
      <c r="AI296" s="43"/>
      <c r="AJ296" s="181" t="s">
        <v>138</v>
      </c>
      <c r="AK296" s="27"/>
      <c r="AL296" s="27"/>
      <c r="AM296" s="94"/>
      <c r="AN296" s="94"/>
      <c r="AO296" s="94"/>
      <c r="AP296" s="94"/>
      <c r="AQ296" s="7">
        <f t="shared" si="46"/>
        <v>4</v>
      </c>
      <c r="AR296" s="3">
        <f t="shared" si="49"/>
        <v>68</v>
      </c>
      <c r="AS296" s="8">
        <f t="shared" si="45"/>
        <v>5.8823529411764705E-2</v>
      </c>
    </row>
    <row r="297" spans="1:45" x14ac:dyDescent="0.25">
      <c r="A297" s="141"/>
      <c r="B297" s="103" t="s">
        <v>29</v>
      </c>
      <c r="C297" s="51" t="s">
        <v>110</v>
      </c>
      <c r="D297" s="50"/>
      <c r="E297" s="27"/>
      <c r="F297" s="27"/>
      <c r="G297" s="27"/>
      <c r="H297" s="93" t="s">
        <v>136</v>
      </c>
      <c r="I297" s="27"/>
      <c r="J297" s="27"/>
      <c r="K297" s="27"/>
      <c r="L297" s="27"/>
      <c r="M297" s="27"/>
      <c r="N297" s="27"/>
      <c r="O297" s="27"/>
      <c r="P297" s="27"/>
      <c r="Q297" s="181" t="s">
        <v>138</v>
      </c>
      <c r="R297" s="27"/>
      <c r="S297" s="27"/>
      <c r="T297" s="27"/>
      <c r="U297" s="27"/>
      <c r="V297" s="27"/>
      <c r="W297" s="27"/>
      <c r="X297" s="27"/>
      <c r="Y297" s="27"/>
      <c r="Z297" s="181" t="s">
        <v>138</v>
      </c>
      <c r="AA297" s="27"/>
      <c r="AB297" s="27"/>
      <c r="AC297" s="27"/>
      <c r="AD297" s="27"/>
      <c r="AE297" s="181" t="s">
        <v>138</v>
      </c>
      <c r="AF297" s="27"/>
      <c r="AG297" s="27"/>
      <c r="AH297" s="27"/>
      <c r="AI297" s="43"/>
      <c r="AJ297" s="43"/>
      <c r="AK297" s="27"/>
      <c r="AL297" s="27"/>
      <c r="AM297" s="94"/>
      <c r="AN297" s="94"/>
      <c r="AO297" s="94"/>
      <c r="AP297" s="94"/>
      <c r="AQ297" s="7">
        <f t="shared" si="46"/>
        <v>4</v>
      </c>
      <c r="AR297" s="3">
        <f t="shared" si="49"/>
        <v>68</v>
      </c>
      <c r="AS297" s="8">
        <f t="shared" si="45"/>
        <v>5.8823529411764705E-2</v>
      </c>
    </row>
    <row r="298" spans="1:45" x14ac:dyDescent="0.25">
      <c r="A298" s="141"/>
      <c r="B298" s="103"/>
      <c r="C298" s="51" t="s">
        <v>111</v>
      </c>
      <c r="D298" s="50"/>
      <c r="E298" s="27"/>
      <c r="F298" s="27"/>
      <c r="G298" s="27"/>
      <c r="H298" s="93" t="s">
        <v>136</v>
      </c>
      <c r="I298" s="27"/>
      <c r="J298" s="27"/>
      <c r="K298" s="27"/>
      <c r="L298" s="27"/>
      <c r="M298" s="27"/>
      <c r="N298" s="27"/>
      <c r="O298" s="27"/>
      <c r="P298" s="27"/>
      <c r="Q298" s="181" t="s">
        <v>138</v>
      </c>
      <c r="R298" s="27"/>
      <c r="S298" s="27"/>
      <c r="T298" s="27"/>
      <c r="U298" s="27"/>
      <c r="V298" s="27"/>
      <c r="W298" s="27"/>
      <c r="X298" s="27"/>
      <c r="Y298" s="27"/>
      <c r="Z298" s="181" t="s">
        <v>138</v>
      </c>
      <c r="AA298" s="27"/>
      <c r="AB298" s="27"/>
      <c r="AC298" s="27"/>
      <c r="AD298" s="27"/>
      <c r="AE298" s="181" t="s">
        <v>138</v>
      </c>
      <c r="AF298" s="27"/>
      <c r="AG298" s="27"/>
      <c r="AH298" s="27"/>
      <c r="AI298" s="43"/>
      <c r="AJ298" s="43"/>
      <c r="AK298" s="27"/>
      <c r="AL298" s="27"/>
      <c r="AM298" s="94"/>
      <c r="AN298" s="94"/>
      <c r="AO298" s="94"/>
      <c r="AP298" s="94"/>
      <c r="AQ298" s="7">
        <f t="shared" si="46"/>
        <v>4</v>
      </c>
      <c r="AR298" s="3">
        <f t="shared" si="49"/>
        <v>68</v>
      </c>
      <c r="AS298" s="8">
        <f t="shared" si="45"/>
        <v>5.8823529411764705E-2</v>
      </c>
    </row>
    <row r="299" spans="1:45" x14ac:dyDescent="0.25">
      <c r="A299" s="141"/>
      <c r="B299" s="103"/>
      <c r="C299" s="51" t="s">
        <v>112</v>
      </c>
      <c r="D299" s="50"/>
      <c r="E299" s="27"/>
      <c r="F299" s="27"/>
      <c r="G299" s="27"/>
      <c r="H299" s="93" t="s">
        <v>136</v>
      </c>
      <c r="I299" s="27"/>
      <c r="J299" s="27"/>
      <c r="K299" s="27"/>
      <c r="L299" s="27"/>
      <c r="M299" s="27"/>
      <c r="N299" s="27"/>
      <c r="O299" s="27"/>
      <c r="P299" s="27"/>
      <c r="Q299" s="181" t="s">
        <v>138</v>
      </c>
      <c r="R299" s="27"/>
      <c r="S299" s="27"/>
      <c r="T299" s="27"/>
      <c r="U299" s="27"/>
      <c r="V299" s="27"/>
      <c r="W299" s="27"/>
      <c r="X299" s="27"/>
      <c r="Y299" s="27"/>
      <c r="Z299" s="181" t="s">
        <v>138</v>
      </c>
      <c r="AA299" s="27"/>
      <c r="AB299" s="27"/>
      <c r="AC299" s="27"/>
      <c r="AD299" s="27"/>
      <c r="AE299" s="181" t="s">
        <v>138</v>
      </c>
      <c r="AF299" s="27"/>
      <c r="AG299" s="27"/>
      <c r="AH299" s="27"/>
      <c r="AI299" s="43"/>
      <c r="AJ299" s="43"/>
      <c r="AK299" s="27"/>
      <c r="AL299" s="27"/>
      <c r="AM299" s="94"/>
      <c r="AN299" s="94"/>
      <c r="AO299" s="94"/>
      <c r="AP299" s="94"/>
      <c r="AQ299" s="7">
        <f t="shared" si="46"/>
        <v>4</v>
      </c>
      <c r="AR299" s="3">
        <f t="shared" si="49"/>
        <v>68</v>
      </c>
      <c r="AS299" s="8">
        <f t="shared" si="45"/>
        <v>5.8823529411764705E-2</v>
      </c>
    </row>
    <row r="300" spans="1:45" x14ac:dyDescent="0.25">
      <c r="A300" s="141"/>
      <c r="B300" s="103" t="s">
        <v>86</v>
      </c>
      <c r="C300" s="51" t="s">
        <v>110</v>
      </c>
      <c r="D300" s="50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43"/>
      <c r="AJ300" s="43"/>
      <c r="AK300" s="27"/>
      <c r="AL300" s="27"/>
      <c r="AM300" s="94"/>
      <c r="AN300" s="94"/>
      <c r="AO300" s="94"/>
      <c r="AP300" s="94"/>
      <c r="AQ300" s="7">
        <f t="shared" si="46"/>
        <v>0</v>
      </c>
      <c r="AR300" s="3">
        <f t="shared" ref="AR300:AR305" si="50">34*1</f>
        <v>34</v>
      </c>
      <c r="AS300" s="8">
        <f t="shared" si="45"/>
        <v>0</v>
      </c>
    </row>
    <row r="301" spans="1:45" x14ac:dyDescent="0.25">
      <c r="A301" s="141"/>
      <c r="B301" s="103"/>
      <c r="C301" s="51" t="s">
        <v>111</v>
      </c>
      <c r="D301" s="50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43"/>
      <c r="AJ301" s="43"/>
      <c r="AK301" s="27"/>
      <c r="AL301" s="27"/>
      <c r="AM301" s="94"/>
      <c r="AN301" s="94"/>
      <c r="AO301" s="94"/>
      <c r="AP301" s="94"/>
      <c r="AQ301" s="7">
        <f t="shared" si="46"/>
        <v>0</v>
      </c>
      <c r="AR301" s="3">
        <f t="shared" si="50"/>
        <v>34</v>
      </c>
      <c r="AS301" s="8">
        <f t="shared" si="45"/>
        <v>0</v>
      </c>
    </row>
    <row r="302" spans="1:45" x14ac:dyDescent="0.25">
      <c r="A302" s="141"/>
      <c r="B302" s="103"/>
      <c r="C302" s="51" t="s">
        <v>112</v>
      </c>
      <c r="D302" s="50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43"/>
      <c r="AJ302" s="43"/>
      <c r="AK302" s="27"/>
      <c r="AL302" s="27"/>
      <c r="AM302" s="94"/>
      <c r="AN302" s="94"/>
      <c r="AO302" s="94"/>
      <c r="AP302" s="94"/>
      <c r="AQ302" s="7">
        <f t="shared" si="46"/>
        <v>0</v>
      </c>
      <c r="AR302" s="3">
        <f t="shared" si="50"/>
        <v>34</v>
      </c>
      <c r="AS302" s="8">
        <f t="shared" si="45"/>
        <v>0</v>
      </c>
    </row>
    <row r="303" spans="1:45" x14ac:dyDescent="0.25">
      <c r="A303" s="141"/>
      <c r="B303" s="103" t="s">
        <v>107</v>
      </c>
      <c r="C303" s="51" t="s">
        <v>110</v>
      </c>
      <c r="D303" s="50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43"/>
      <c r="AJ303" s="43"/>
      <c r="AK303" s="27"/>
      <c r="AL303" s="27"/>
      <c r="AM303" s="94"/>
      <c r="AN303" s="94"/>
      <c r="AO303" s="94"/>
      <c r="AP303" s="94"/>
      <c r="AQ303" s="7">
        <f t="shared" si="46"/>
        <v>0</v>
      </c>
      <c r="AR303" s="3">
        <f t="shared" si="50"/>
        <v>34</v>
      </c>
      <c r="AS303" s="8">
        <f t="shared" si="45"/>
        <v>0</v>
      </c>
    </row>
    <row r="304" spans="1:45" x14ac:dyDescent="0.25">
      <c r="A304" s="141"/>
      <c r="B304" s="103"/>
      <c r="C304" s="51" t="s">
        <v>111</v>
      </c>
      <c r="D304" s="50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43"/>
      <c r="AJ304" s="43"/>
      <c r="AK304" s="27"/>
      <c r="AL304" s="27"/>
      <c r="AM304" s="94"/>
      <c r="AN304" s="94"/>
      <c r="AO304" s="94"/>
      <c r="AP304" s="94"/>
      <c r="AQ304" s="7">
        <f t="shared" si="46"/>
        <v>0</v>
      </c>
      <c r="AR304" s="3">
        <f t="shared" si="50"/>
        <v>34</v>
      </c>
      <c r="AS304" s="8">
        <f t="shared" si="45"/>
        <v>0</v>
      </c>
    </row>
    <row r="305" spans="1:45" x14ac:dyDescent="0.25">
      <c r="A305" s="141"/>
      <c r="B305" s="103"/>
      <c r="C305" s="51" t="s">
        <v>112</v>
      </c>
      <c r="D305" s="50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43"/>
      <c r="AJ305" s="43"/>
      <c r="AK305" s="27"/>
      <c r="AL305" s="27"/>
      <c r="AM305" s="94"/>
      <c r="AN305" s="94"/>
      <c r="AO305" s="94"/>
      <c r="AP305" s="94"/>
      <c r="AQ305" s="7">
        <f t="shared" si="46"/>
        <v>0</v>
      </c>
      <c r="AR305" s="3">
        <f t="shared" si="50"/>
        <v>34</v>
      </c>
      <c r="AS305" s="8">
        <f t="shared" si="45"/>
        <v>0</v>
      </c>
    </row>
    <row r="306" spans="1:45" ht="12.75" customHeight="1" x14ac:dyDescent="0.25">
      <c r="A306" s="141"/>
      <c r="B306" s="103" t="s">
        <v>75</v>
      </c>
      <c r="C306" s="51" t="s">
        <v>110</v>
      </c>
      <c r="D306" s="52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42"/>
      <c r="U306" s="27"/>
      <c r="V306" s="27"/>
      <c r="W306" s="27"/>
      <c r="X306" s="27"/>
      <c r="Y306" s="27"/>
      <c r="Z306" s="27"/>
      <c r="AA306" s="27"/>
      <c r="AB306" s="27"/>
      <c r="AC306" s="27"/>
      <c r="AD306" s="42"/>
      <c r="AE306" s="27"/>
      <c r="AF306" s="27"/>
      <c r="AG306" s="27"/>
      <c r="AH306" s="27"/>
      <c r="AI306" s="43"/>
      <c r="AJ306" s="43"/>
      <c r="AK306" s="27"/>
      <c r="AL306" s="27"/>
      <c r="AM306" s="94"/>
      <c r="AN306" s="94"/>
      <c r="AO306" s="94"/>
      <c r="AP306" s="94"/>
      <c r="AQ306" s="7">
        <f t="shared" si="46"/>
        <v>0</v>
      </c>
      <c r="AR306" s="3">
        <f>34*2</f>
        <v>68</v>
      </c>
      <c r="AS306" s="8">
        <f t="shared" si="45"/>
        <v>0</v>
      </c>
    </row>
    <row r="307" spans="1:45" ht="12.75" customHeight="1" x14ac:dyDescent="0.25">
      <c r="A307" s="141"/>
      <c r="B307" s="103"/>
      <c r="C307" s="51" t="s">
        <v>111</v>
      </c>
      <c r="D307" s="52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44"/>
      <c r="T307" s="42"/>
      <c r="U307" s="27"/>
      <c r="V307" s="27"/>
      <c r="W307" s="27"/>
      <c r="X307" s="27"/>
      <c r="Y307" s="27"/>
      <c r="Z307" s="27"/>
      <c r="AA307" s="27"/>
      <c r="AB307" s="27"/>
      <c r="AC307" s="44"/>
      <c r="AD307" s="42"/>
      <c r="AE307" s="27"/>
      <c r="AF307" s="27"/>
      <c r="AG307" s="27"/>
      <c r="AH307" s="27"/>
      <c r="AI307" s="43"/>
      <c r="AJ307" s="43"/>
      <c r="AK307" s="27"/>
      <c r="AL307" s="27"/>
      <c r="AM307" s="94"/>
      <c r="AN307" s="94"/>
      <c r="AO307" s="94"/>
      <c r="AP307" s="94"/>
      <c r="AQ307" s="7">
        <f t="shared" si="46"/>
        <v>0</v>
      </c>
      <c r="AR307" s="3">
        <f>34*2</f>
        <v>68</v>
      </c>
      <c r="AS307" s="8">
        <f t="shared" si="45"/>
        <v>0</v>
      </c>
    </row>
    <row r="308" spans="1:45" ht="12.75" customHeight="1" x14ac:dyDescent="0.25">
      <c r="A308" s="141"/>
      <c r="B308" s="103"/>
      <c r="C308" s="51" t="s">
        <v>112</v>
      </c>
      <c r="D308" s="50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42"/>
      <c r="T308" s="27"/>
      <c r="U308" s="27"/>
      <c r="V308" s="27"/>
      <c r="W308" s="27"/>
      <c r="X308" s="27"/>
      <c r="Y308" s="27"/>
      <c r="Z308" s="27"/>
      <c r="AA308" s="27"/>
      <c r="AB308" s="27"/>
      <c r="AC308" s="42"/>
      <c r="AD308" s="27"/>
      <c r="AE308" s="27"/>
      <c r="AF308" s="27"/>
      <c r="AG308" s="27"/>
      <c r="AH308" s="27"/>
      <c r="AI308" s="43"/>
      <c r="AJ308" s="43"/>
      <c r="AK308" s="27"/>
      <c r="AL308" s="27"/>
      <c r="AM308" s="94"/>
      <c r="AN308" s="94"/>
      <c r="AO308" s="94"/>
      <c r="AP308" s="94"/>
      <c r="AQ308" s="7">
        <f t="shared" si="46"/>
        <v>0</v>
      </c>
      <c r="AR308" s="3">
        <f>34*2</f>
        <v>68</v>
      </c>
      <c r="AS308" s="8">
        <f t="shared" si="45"/>
        <v>0</v>
      </c>
    </row>
    <row r="309" spans="1:45" ht="27" customHeight="1" x14ac:dyDescent="0.25">
      <c r="A309" s="67"/>
      <c r="B309" s="68"/>
      <c r="C309" s="68"/>
      <c r="D309" s="68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7"/>
      <c r="AN309" s="67"/>
      <c r="AO309" s="67"/>
      <c r="AP309" s="67"/>
      <c r="AQ309" s="67"/>
      <c r="AR309" s="67"/>
      <c r="AS309" s="67"/>
    </row>
    <row r="310" spans="1:45" ht="111.75" customHeight="1" x14ac:dyDescent="0.25">
      <c r="A310" s="145" t="s">
        <v>41</v>
      </c>
      <c r="B310" s="146"/>
      <c r="C310" s="146"/>
      <c r="D310" s="147"/>
      <c r="E310" s="104" t="s">
        <v>40</v>
      </c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6" t="s">
        <v>20</v>
      </c>
      <c r="AR310" s="142" t="s">
        <v>22</v>
      </c>
      <c r="AS310" s="143" t="s">
        <v>21</v>
      </c>
    </row>
    <row r="311" spans="1:45" ht="12.75" customHeight="1" x14ac:dyDescent="0.25">
      <c r="A311" s="120" t="s">
        <v>0</v>
      </c>
      <c r="B311" s="136"/>
      <c r="C311" s="121"/>
      <c r="D311" s="23" t="s">
        <v>18</v>
      </c>
      <c r="E311" s="103" t="s">
        <v>1</v>
      </c>
      <c r="F311" s="103"/>
      <c r="G311" s="103"/>
      <c r="H311" s="103"/>
      <c r="I311" s="103" t="s">
        <v>2</v>
      </c>
      <c r="J311" s="103"/>
      <c r="K311" s="103"/>
      <c r="L311" s="103"/>
      <c r="M311" s="103" t="s">
        <v>3</v>
      </c>
      <c r="N311" s="103"/>
      <c r="O311" s="103"/>
      <c r="P311" s="103"/>
      <c r="Q311" s="103" t="s">
        <v>4</v>
      </c>
      <c r="R311" s="103"/>
      <c r="S311" s="103"/>
      <c r="T311" s="103"/>
      <c r="U311" s="103" t="s">
        <v>5</v>
      </c>
      <c r="V311" s="103"/>
      <c r="W311" s="103"/>
      <c r="X311" s="103" t="s">
        <v>6</v>
      </c>
      <c r="Y311" s="103"/>
      <c r="Z311" s="103"/>
      <c r="AA311" s="103"/>
      <c r="AB311" s="103" t="s">
        <v>7</v>
      </c>
      <c r="AC311" s="103"/>
      <c r="AD311" s="103"/>
      <c r="AE311" s="103" t="s">
        <v>8</v>
      </c>
      <c r="AF311" s="103"/>
      <c r="AG311" s="103"/>
      <c r="AH311" s="103"/>
      <c r="AI311" s="103"/>
      <c r="AJ311" s="103" t="s">
        <v>9</v>
      </c>
      <c r="AK311" s="103"/>
      <c r="AL311" s="103"/>
      <c r="AM311" s="185" t="s">
        <v>10</v>
      </c>
      <c r="AN311" s="185"/>
      <c r="AO311" s="185"/>
      <c r="AP311" s="185"/>
      <c r="AQ311" s="106"/>
      <c r="AR311" s="142"/>
      <c r="AS311" s="143"/>
    </row>
    <row r="312" spans="1:45" x14ac:dyDescent="0.25">
      <c r="A312" s="122"/>
      <c r="B312" s="137"/>
      <c r="C312" s="123"/>
      <c r="D312" s="23" t="s">
        <v>19</v>
      </c>
      <c r="E312" s="5">
        <v>1</v>
      </c>
      <c r="F312" s="5">
        <v>2</v>
      </c>
      <c r="G312" s="5">
        <v>3</v>
      </c>
      <c r="H312" s="5">
        <v>4</v>
      </c>
      <c r="I312" s="5">
        <v>5</v>
      </c>
      <c r="J312" s="5">
        <v>6</v>
      </c>
      <c r="K312" s="5">
        <v>7</v>
      </c>
      <c r="L312" s="5">
        <v>8</v>
      </c>
      <c r="M312" s="5">
        <v>9</v>
      </c>
      <c r="N312" s="5">
        <v>10</v>
      </c>
      <c r="O312" s="5">
        <v>11</v>
      </c>
      <c r="P312" s="5">
        <v>12</v>
      </c>
      <c r="Q312" s="5">
        <v>13</v>
      </c>
      <c r="R312" s="5">
        <v>14</v>
      </c>
      <c r="S312" s="5">
        <v>15</v>
      </c>
      <c r="T312" s="5">
        <v>16</v>
      </c>
      <c r="U312" s="5">
        <v>17</v>
      </c>
      <c r="V312" s="5">
        <v>18</v>
      </c>
      <c r="W312" s="5">
        <v>19</v>
      </c>
      <c r="X312" s="5">
        <v>20</v>
      </c>
      <c r="Y312" s="5">
        <v>21</v>
      </c>
      <c r="Z312" s="5">
        <v>22</v>
      </c>
      <c r="AA312" s="5">
        <v>23</v>
      </c>
      <c r="AB312" s="5">
        <v>24</v>
      </c>
      <c r="AC312" s="5">
        <v>25</v>
      </c>
      <c r="AD312" s="5">
        <v>26</v>
      </c>
      <c r="AE312" s="5">
        <v>27</v>
      </c>
      <c r="AF312" s="5">
        <v>28</v>
      </c>
      <c r="AG312" s="5">
        <v>29</v>
      </c>
      <c r="AH312" s="5">
        <v>30</v>
      </c>
      <c r="AI312" s="5">
        <v>31</v>
      </c>
      <c r="AJ312" s="5">
        <v>32</v>
      </c>
      <c r="AK312" s="5">
        <v>33</v>
      </c>
      <c r="AL312" s="5">
        <v>34</v>
      </c>
      <c r="AM312" s="186">
        <v>35</v>
      </c>
      <c r="AN312" s="186">
        <v>36</v>
      </c>
      <c r="AO312" s="186">
        <v>37</v>
      </c>
      <c r="AP312" s="186">
        <v>38</v>
      </c>
      <c r="AQ312" s="106"/>
      <c r="AR312" s="142"/>
      <c r="AS312" s="143"/>
    </row>
    <row r="313" spans="1:45" ht="25.2" customHeight="1" x14ac:dyDescent="0.25">
      <c r="A313" s="141" t="s">
        <v>25</v>
      </c>
      <c r="B313" s="89" t="s">
        <v>13</v>
      </c>
      <c r="C313" s="53" t="s">
        <v>113</v>
      </c>
      <c r="D313" s="52"/>
      <c r="E313" s="4"/>
      <c r="F313" s="27"/>
      <c r="G313" s="176" t="s">
        <v>137</v>
      </c>
      <c r="H313" s="178"/>
      <c r="I313" s="178"/>
      <c r="J313" s="27"/>
      <c r="K313" s="181" t="s">
        <v>138</v>
      </c>
      <c r="L313" s="27"/>
      <c r="M313" s="27"/>
      <c r="N313" s="27"/>
      <c r="O313" s="27"/>
      <c r="P313" s="27"/>
      <c r="Q313" s="27"/>
      <c r="R313" s="27"/>
      <c r="S313" s="27"/>
      <c r="T313" s="181" t="s">
        <v>138</v>
      </c>
      <c r="U313" s="27"/>
      <c r="V313" s="27"/>
      <c r="W313" s="27"/>
      <c r="X313" s="27"/>
      <c r="Y313" s="27"/>
      <c r="Z313" s="27"/>
      <c r="AA313" s="27"/>
      <c r="AB313" s="181" t="s">
        <v>138</v>
      </c>
      <c r="AC313" s="27"/>
      <c r="AD313" s="27"/>
      <c r="AE313" s="27"/>
      <c r="AF313" s="27"/>
      <c r="AG313" s="27"/>
      <c r="AH313" s="27"/>
      <c r="AI313" s="181" t="s">
        <v>138</v>
      </c>
      <c r="AJ313" s="27"/>
      <c r="AK313" s="27"/>
      <c r="AL313" s="93" t="s">
        <v>136</v>
      </c>
      <c r="AM313" s="94"/>
      <c r="AN313" s="94"/>
      <c r="AO313" s="94"/>
      <c r="AP313" s="94"/>
      <c r="AQ313" s="7">
        <f t="shared" ref="AQ313:AQ316" si="51">COUNTA(E313:AP313)</f>
        <v>6</v>
      </c>
      <c r="AR313" s="81">
        <f>34*2</f>
        <v>68</v>
      </c>
      <c r="AS313" s="8">
        <f t="shared" ref="AS313:AS328" si="52">AQ313/AR313</f>
        <v>8.8235294117647065E-2</v>
      </c>
    </row>
    <row r="314" spans="1:45" ht="25.2" customHeight="1" x14ac:dyDescent="0.25">
      <c r="A314" s="141"/>
      <c r="B314" s="89" t="s">
        <v>27</v>
      </c>
      <c r="C314" s="53" t="s">
        <v>113</v>
      </c>
      <c r="D314" s="52"/>
      <c r="E314" s="4"/>
      <c r="F314" s="27"/>
      <c r="G314" s="176" t="s">
        <v>137</v>
      </c>
      <c r="H314" s="178"/>
      <c r="I314" s="178"/>
      <c r="J314" s="27"/>
      <c r="K314" s="181" t="s">
        <v>138</v>
      </c>
      <c r="L314" s="27"/>
      <c r="M314" s="27"/>
      <c r="N314" s="27"/>
      <c r="O314" s="181" t="s">
        <v>139</v>
      </c>
      <c r="P314" s="27"/>
      <c r="Q314" s="27"/>
      <c r="R314" s="181" t="s">
        <v>138</v>
      </c>
      <c r="S314" s="27"/>
      <c r="T314" s="27"/>
      <c r="U314" s="27"/>
      <c r="V314" s="27"/>
      <c r="W314" s="27"/>
      <c r="X314" s="27"/>
      <c r="Y314" s="181" t="s">
        <v>139</v>
      </c>
      <c r="Z314" s="27"/>
      <c r="AA314" s="27"/>
      <c r="AB314" s="27"/>
      <c r="AC314" s="181" t="s">
        <v>138</v>
      </c>
      <c r="AD314" s="27"/>
      <c r="AE314" s="27"/>
      <c r="AF314" s="181" t="s">
        <v>139</v>
      </c>
      <c r="AG314" s="27"/>
      <c r="AH314" s="27"/>
      <c r="AI314" s="27"/>
      <c r="AJ314" s="27"/>
      <c r="AK314" s="181" t="s">
        <v>138</v>
      </c>
      <c r="AL314" s="27"/>
      <c r="AM314" s="94"/>
      <c r="AN314" s="94"/>
      <c r="AO314" s="94"/>
      <c r="AP314" s="94"/>
      <c r="AQ314" s="7">
        <f t="shared" si="51"/>
        <v>8</v>
      </c>
      <c r="AR314" s="81">
        <f t="shared" ref="AR314:AR315" si="53">34*3</f>
        <v>102</v>
      </c>
      <c r="AS314" s="8">
        <f t="shared" si="52"/>
        <v>7.8431372549019607E-2</v>
      </c>
    </row>
    <row r="315" spans="1:45" ht="25.2" customHeight="1" x14ac:dyDescent="0.25">
      <c r="A315" s="141"/>
      <c r="B315" s="89" t="s">
        <v>12</v>
      </c>
      <c r="C315" s="53" t="s">
        <v>113</v>
      </c>
      <c r="D315" s="50"/>
      <c r="E315" s="4"/>
      <c r="F315" s="27"/>
      <c r="G315" s="194"/>
      <c r="H315" s="178"/>
      <c r="I315" s="195" t="s">
        <v>137</v>
      </c>
      <c r="J315" s="27"/>
      <c r="K315" s="27"/>
      <c r="L315" s="181" t="s">
        <v>138</v>
      </c>
      <c r="M315" s="27"/>
      <c r="N315" s="27"/>
      <c r="O315" s="27"/>
      <c r="P315" s="181" t="s">
        <v>139</v>
      </c>
      <c r="Q315" s="27"/>
      <c r="R315" s="27"/>
      <c r="S315" s="181" t="s">
        <v>138</v>
      </c>
      <c r="T315" s="27"/>
      <c r="U315" s="27"/>
      <c r="V315" s="27"/>
      <c r="W315" s="27"/>
      <c r="X315" s="181" t="s">
        <v>139</v>
      </c>
      <c r="Y315" s="27"/>
      <c r="Z315" s="27"/>
      <c r="AA315" s="27"/>
      <c r="AB315" s="27"/>
      <c r="AC315" s="181" t="s">
        <v>138</v>
      </c>
      <c r="AD315" s="27"/>
      <c r="AE315" s="27"/>
      <c r="AF315" s="181" t="s">
        <v>139</v>
      </c>
      <c r="AG315" s="27"/>
      <c r="AH315" s="27"/>
      <c r="AI315" s="181" t="s">
        <v>138</v>
      </c>
      <c r="AJ315" s="27"/>
      <c r="AK315" s="27"/>
      <c r="AL315" s="27"/>
      <c r="AM315" s="94"/>
      <c r="AN315" s="94"/>
      <c r="AO315" s="94"/>
      <c r="AP315" s="94"/>
      <c r="AQ315" s="7">
        <f t="shared" si="51"/>
        <v>8</v>
      </c>
      <c r="AR315" s="81">
        <f t="shared" si="53"/>
        <v>102</v>
      </c>
      <c r="AS315" s="8">
        <f t="shared" si="52"/>
        <v>7.8431372549019607E-2</v>
      </c>
    </row>
    <row r="316" spans="1:45" ht="42" customHeight="1" x14ac:dyDescent="0.25">
      <c r="A316" s="141"/>
      <c r="B316" s="89" t="s">
        <v>114</v>
      </c>
      <c r="C316" s="53" t="s">
        <v>113</v>
      </c>
      <c r="D316" s="52"/>
      <c r="E316" s="4"/>
      <c r="F316" s="27"/>
      <c r="G316" s="178"/>
      <c r="H316" s="176" t="s">
        <v>137</v>
      </c>
      <c r="I316" s="196"/>
      <c r="J316" s="27"/>
      <c r="K316" s="27"/>
      <c r="L316" s="181" t="s">
        <v>138</v>
      </c>
      <c r="M316" s="27"/>
      <c r="N316" s="27"/>
      <c r="O316" s="27"/>
      <c r="P316" s="27"/>
      <c r="Q316" s="27"/>
      <c r="R316" s="27"/>
      <c r="S316" s="27"/>
      <c r="T316" s="181" t="s">
        <v>138</v>
      </c>
      <c r="U316" s="27"/>
      <c r="V316" s="27"/>
      <c r="W316" s="27"/>
      <c r="X316" s="27"/>
      <c r="Y316" s="27"/>
      <c r="Z316" s="27"/>
      <c r="AA316" s="27"/>
      <c r="AB316" s="27"/>
      <c r="AC316" s="27"/>
      <c r="AD316" s="181" t="s">
        <v>138</v>
      </c>
      <c r="AE316" s="27"/>
      <c r="AF316" s="27"/>
      <c r="AG316" s="27"/>
      <c r="AH316" s="27"/>
      <c r="AI316" s="27"/>
      <c r="AJ316" s="27"/>
      <c r="AK316" s="181" t="s">
        <v>138</v>
      </c>
      <c r="AL316" s="27"/>
      <c r="AM316" s="94"/>
      <c r="AN316" s="94"/>
      <c r="AO316" s="94"/>
      <c r="AP316" s="94"/>
      <c r="AQ316" s="7">
        <f t="shared" si="51"/>
        <v>5</v>
      </c>
      <c r="AR316" s="81">
        <f>34*2</f>
        <v>68</v>
      </c>
      <c r="AS316" s="8">
        <f t="shared" si="52"/>
        <v>7.3529411764705885E-2</v>
      </c>
    </row>
    <row r="317" spans="1:45" ht="25.2" customHeight="1" x14ac:dyDescent="0.25">
      <c r="A317" s="141"/>
      <c r="B317" s="89" t="s">
        <v>100</v>
      </c>
      <c r="C317" s="53" t="s">
        <v>113</v>
      </c>
      <c r="D317" s="52"/>
      <c r="E317" s="4"/>
      <c r="F317" s="27"/>
      <c r="G317" s="178"/>
      <c r="H317" s="176" t="s">
        <v>137</v>
      </c>
      <c r="I317" s="178"/>
      <c r="J317" s="27"/>
      <c r="K317" s="181" t="s">
        <v>138</v>
      </c>
      <c r="L317" s="27"/>
      <c r="M317" s="27"/>
      <c r="N317" s="27"/>
      <c r="O317" s="27"/>
      <c r="P317" s="27"/>
      <c r="Q317" s="27"/>
      <c r="R317" s="27"/>
      <c r="S317" s="181" t="s">
        <v>138</v>
      </c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181" t="s">
        <v>138</v>
      </c>
      <c r="AE317" s="27"/>
      <c r="AF317" s="27"/>
      <c r="AG317" s="27"/>
      <c r="AH317" s="27"/>
      <c r="AI317" s="43"/>
      <c r="AJ317" s="43"/>
      <c r="AK317" s="181" t="s">
        <v>138</v>
      </c>
      <c r="AL317" s="27"/>
      <c r="AM317" s="94"/>
      <c r="AN317" s="94"/>
      <c r="AO317" s="94"/>
      <c r="AP317" s="94"/>
      <c r="AQ317" s="7">
        <f t="shared" ref="AQ317:AQ328" si="54">COUNTA(E317:AP317)</f>
        <v>5</v>
      </c>
      <c r="AR317" s="81">
        <f t="shared" ref="AR317:AR318" si="55">34*2</f>
        <v>68</v>
      </c>
      <c r="AS317" s="8">
        <f t="shared" si="52"/>
        <v>7.3529411764705885E-2</v>
      </c>
    </row>
    <row r="318" spans="1:45" ht="28.2" customHeight="1" x14ac:dyDescent="0.25">
      <c r="A318" s="141"/>
      <c r="B318" s="89" t="s">
        <v>101</v>
      </c>
      <c r="C318" s="53" t="s">
        <v>113</v>
      </c>
      <c r="D318" s="50"/>
      <c r="E318" s="4"/>
      <c r="F318" s="27"/>
      <c r="G318" s="178"/>
      <c r="H318" s="176" t="s">
        <v>137</v>
      </c>
      <c r="I318" s="178"/>
      <c r="J318" s="27"/>
      <c r="K318" s="27"/>
      <c r="L318" s="27"/>
      <c r="M318" s="27"/>
      <c r="N318" s="181" t="s">
        <v>138</v>
      </c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181" t="s">
        <v>138</v>
      </c>
      <c r="AA318" s="27"/>
      <c r="AB318" s="27"/>
      <c r="AC318" s="27"/>
      <c r="AD318" s="27"/>
      <c r="AE318" s="27"/>
      <c r="AF318" s="27"/>
      <c r="AG318" s="27"/>
      <c r="AH318" s="181" t="s">
        <v>138</v>
      </c>
      <c r="AI318" s="43"/>
      <c r="AJ318" s="43"/>
      <c r="AK318" s="27"/>
      <c r="AL318" s="27"/>
      <c r="AM318" s="94"/>
      <c r="AN318" s="94"/>
      <c r="AO318" s="94"/>
      <c r="AP318" s="94"/>
      <c r="AQ318" s="7">
        <f t="shared" si="54"/>
        <v>4</v>
      </c>
      <c r="AR318" s="81">
        <f t="shared" si="55"/>
        <v>68</v>
      </c>
      <c r="AS318" s="8">
        <f t="shared" si="52"/>
        <v>5.8823529411764705E-2</v>
      </c>
    </row>
    <row r="319" spans="1:45" ht="25.2" customHeight="1" x14ac:dyDescent="0.25">
      <c r="A319" s="141"/>
      <c r="B319" s="89" t="s">
        <v>35</v>
      </c>
      <c r="C319" s="53" t="s">
        <v>113</v>
      </c>
      <c r="D319" s="52"/>
      <c r="E319" s="4"/>
      <c r="F319" s="27"/>
      <c r="G319" s="178"/>
      <c r="H319" s="194"/>
      <c r="I319" s="176" t="s">
        <v>137</v>
      </c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181" t="s">
        <v>138</v>
      </c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43"/>
      <c r="AJ319" s="93" t="s">
        <v>136</v>
      </c>
      <c r="AK319" s="27"/>
      <c r="AL319" s="27"/>
      <c r="AM319" s="94"/>
      <c r="AN319" s="94"/>
      <c r="AO319" s="94"/>
      <c r="AP319" s="94"/>
      <c r="AQ319" s="7">
        <f t="shared" si="54"/>
        <v>3</v>
      </c>
      <c r="AR319" s="81">
        <f>34*1</f>
        <v>34</v>
      </c>
      <c r="AS319" s="8">
        <f t="shared" si="52"/>
        <v>8.8235294117647065E-2</v>
      </c>
    </row>
    <row r="320" spans="1:45" ht="25.2" customHeight="1" x14ac:dyDescent="0.25">
      <c r="A320" s="141"/>
      <c r="B320" s="89" t="s">
        <v>34</v>
      </c>
      <c r="C320" s="53" t="s">
        <v>113</v>
      </c>
      <c r="D320" s="52"/>
      <c r="E320" s="4"/>
      <c r="F320" s="27"/>
      <c r="G320" s="176" t="s">
        <v>137</v>
      </c>
      <c r="H320" s="178"/>
      <c r="I320" s="178"/>
      <c r="J320" s="181" t="s">
        <v>138</v>
      </c>
      <c r="K320" s="27"/>
      <c r="L320" s="27"/>
      <c r="M320" s="27"/>
      <c r="N320" s="27"/>
      <c r="O320" s="27"/>
      <c r="P320" s="27"/>
      <c r="Q320" s="181" t="s">
        <v>138</v>
      </c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181" t="s">
        <v>138</v>
      </c>
      <c r="AC320" s="27"/>
      <c r="AD320" s="27"/>
      <c r="AE320" s="27"/>
      <c r="AF320" s="27"/>
      <c r="AG320" s="27"/>
      <c r="AH320" s="181" t="s">
        <v>138</v>
      </c>
      <c r="AI320" s="43"/>
      <c r="AJ320" s="43"/>
      <c r="AK320" s="27"/>
      <c r="AL320" s="27"/>
      <c r="AM320" s="94"/>
      <c r="AN320" s="94"/>
      <c r="AO320" s="94"/>
      <c r="AP320" s="94"/>
      <c r="AQ320" s="7">
        <f t="shared" si="54"/>
        <v>5</v>
      </c>
      <c r="AR320" s="81">
        <f>34*2</f>
        <v>68</v>
      </c>
      <c r="AS320" s="8">
        <f t="shared" si="52"/>
        <v>7.3529411764705885E-2</v>
      </c>
    </row>
    <row r="321" spans="1:45" ht="25.2" customHeight="1" x14ac:dyDescent="0.25">
      <c r="A321" s="141"/>
      <c r="B321" s="90" t="s">
        <v>37</v>
      </c>
      <c r="C321" s="53" t="s">
        <v>113</v>
      </c>
      <c r="D321" s="52"/>
      <c r="E321" s="4"/>
      <c r="F321" s="27"/>
      <c r="G321" s="176" t="s">
        <v>137</v>
      </c>
      <c r="H321" s="178"/>
      <c r="I321" s="178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181" t="s">
        <v>138</v>
      </c>
      <c r="Z321" s="27"/>
      <c r="AA321" s="27"/>
      <c r="AB321" s="27"/>
      <c r="AC321" s="27"/>
      <c r="AD321" s="27"/>
      <c r="AE321" s="27"/>
      <c r="AF321" s="27"/>
      <c r="AG321" s="27"/>
      <c r="AH321" s="27"/>
      <c r="AI321" s="43"/>
      <c r="AJ321" s="43"/>
      <c r="AK321" s="27"/>
      <c r="AL321" s="93" t="s">
        <v>136</v>
      </c>
      <c r="AM321" s="94"/>
      <c r="AN321" s="94"/>
      <c r="AO321" s="94"/>
      <c r="AP321" s="94"/>
      <c r="AQ321" s="7">
        <f t="shared" si="54"/>
        <v>3</v>
      </c>
      <c r="AR321" s="81">
        <f t="shared" ref="AR321:AR322" si="56">34*1</f>
        <v>34</v>
      </c>
      <c r="AS321" s="8">
        <f t="shared" si="52"/>
        <v>8.8235294117647065E-2</v>
      </c>
    </row>
    <row r="322" spans="1:45" ht="25.2" customHeight="1" x14ac:dyDescent="0.25">
      <c r="A322" s="141"/>
      <c r="B322" s="90" t="s">
        <v>29</v>
      </c>
      <c r="C322" s="53" t="s">
        <v>113</v>
      </c>
      <c r="D322" s="52"/>
      <c r="E322" s="4"/>
      <c r="F322" s="27"/>
      <c r="G322" s="176" t="s">
        <v>137</v>
      </c>
      <c r="H322" s="178"/>
      <c r="I322" s="17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181" t="s">
        <v>138</v>
      </c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43"/>
      <c r="AJ322" s="43"/>
      <c r="AK322" s="27"/>
      <c r="AL322" s="93" t="s">
        <v>136</v>
      </c>
      <c r="AM322" s="94"/>
      <c r="AN322" s="94"/>
      <c r="AO322" s="94"/>
      <c r="AP322" s="94"/>
      <c r="AQ322" s="7">
        <f t="shared" si="54"/>
        <v>3</v>
      </c>
      <c r="AR322" s="81">
        <f t="shared" si="56"/>
        <v>34</v>
      </c>
      <c r="AS322" s="8">
        <f t="shared" si="52"/>
        <v>8.8235294117647065E-2</v>
      </c>
    </row>
    <row r="323" spans="1:45" ht="25.2" customHeight="1" x14ac:dyDescent="0.25">
      <c r="A323" s="141"/>
      <c r="B323" s="89" t="s">
        <v>28</v>
      </c>
      <c r="C323" s="53" t="s">
        <v>113</v>
      </c>
      <c r="D323" s="52"/>
      <c r="E323" s="4"/>
      <c r="F323" s="27"/>
      <c r="G323" s="178"/>
      <c r="H323" s="176" t="s">
        <v>137</v>
      </c>
      <c r="I323" s="178"/>
      <c r="J323" s="27"/>
      <c r="K323" s="27"/>
      <c r="L323" s="27"/>
      <c r="M323" s="181" t="s">
        <v>138</v>
      </c>
      <c r="N323" s="27"/>
      <c r="O323" s="27"/>
      <c r="P323" s="27"/>
      <c r="Q323" s="27"/>
      <c r="R323" s="181" t="s">
        <v>138</v>
      </c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181" t="s">
        <v>138</v>
      </c>
      <c r="AF323" s="27"/>
      <c r="AG323" s="27"/>
      <c r="AH323" s="27"/>
      <c r="AI323" s="43"/>
      <c r="AJ323" s="43"/>
      <c r="AK323" s="181" t="s">
        <v>138</v>
      </c>
      <c r="AL323" s="27"/>
      <c r="AM323" s="94"/>
      <c r="AN323" s="94"/>
      <c r="AO323" s="94"/>
      <c r="AP323" s="94"/>
      <c r="AQ323" s="7">
        <f t="shared" si="54"/>
        <v>5</v>
      </c>
      <c r="AR323" s="81">
        <f>34*2</f>
        <v>68</v>
      </c>
      <c r="AS323" s="8">
        <f t="shared" si="52"/>
        <v>7.3529411764705885E-2</v>
      </c>
    </row>
    <row r="324" spans="1:45" ht="25.2" customHeight="1" x14ac:dyDescent="0.25">
      <c r="A324" s="141"/>
      <c r="B324" s="89" t="s">
        <v>32</v>
      </c>
      <c r="C324" s="53" t="s">
        <v>113</v>
      </c>
      <c r="D324" s="52"/>
      <c r="E324" s="4"/>
      <c r="F324" s="27"/>
      <c r="G324" s="178"/>
      <c r="H324" s="176" t="s">
        <v>137</v>
      </c>
      <c r="I324" s="178"/>
      <c r="J324" s="27"/>
      <c r="K324" s="27"/>
      <c r="L324" s="181" t="s">
        <v>138</v>
      </c>
      <c r="M324" s="27"/>
      <c r="N324" s="27"/>
      <c r="O324" s="181" t="s">
        <v>139</v>
      </c>
      <c r="P324" s="27"/>
      <c r="Q324" s="27"/>
      <c r="R324" s="27"/>
      <c r="S324" s="27"/>
      <c r="T324" s="181" t="s">
        <v>138</v>
      </c>
      <c r="U324" s="27"/>
      <c r="V324" s="27"/>
      <c r="W324" s="27"/>
      <c r="X324" s="181" t="s">
        <v>139</v>
      </c>
      <c r="Y324" s="27"/>
      <c r="Z324" s="27"/>
      <c r="AA324" s="181" t="s">
        <v>139</v>
      </c>
      <c r="AB324" s="27"/>
      <c r="AC324" s="181" t="s">
        <v>138</v>
      </c>
      <c r="AD324" s="27"/>
      <c r="AE324" s="27"/>
      <c r="AF324" s="181" t="s">
        <v>139</v>
      </c>
      <c r="AG324" s="27"/>
      <c r="AH324" s="27"/>
      <c r="AI324" s="181" t="s">
        <v>138</v>
      </c>
      <c r="AJ324" s="43"/>
      <c r="AK324" s="27"/>
      <c r="AL324" s="27"/>
      <c r="AM324" s="94"/>
      <c r="AN324" s="94"/>
      <c r="AO324" s="94"/>
      <c r="AP324" s="94"/>
      <c r="AQ324" s="7">
        <f t="shared" si="54"/>
        <v>9</v>
      </c>
      <c r="AR324" s="81">
        <f>34*4</f>
        <v>136</v>
      </c>
      <c r="AS324" s="8">
        <f t="shared" si="52"/>
        <v>6.6176470588235295E-2</v>
      </c>
    </row>
    <row r="325" spans="1:45" ht="25.2" customHeight="1" x14ac:dyDescent="0.25">
      <c r="A325" s="141"/>
      <c r="B325" s="89" t="s">
        <v>30</v>
      </c>
      <c r="C325" s="53" t="s">
        <v>113</v>
      </c>
      <c r="D325" s="52"/>
      <c r="E325" s="4"/>
      <c r="F325" s="27"/>
      <c r="G325" s="194"/>
      <c r="H325" s="178"/>
      <c r="I325" s="176" t="s">
        <v>137</v>
      </c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181" t="s">
        <v>138</v>
      </c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43"/>
      <c r="AJ325" s="93" t="s">
        <v>136</v>
      </c>
      <c r="AK325" s="27"/>
      <c r="AL325" s="27"/>
      <c r="AM325" s="94"/>
      <c r="AN325" s="94"/>
      <c r="AO325" s="94"/>
      <c r="AP325" s="94"/>
      <c r="AQ325" s="7">
        <f t="shared" si="54"/>
        <v>3</v>
      </c>
      <c r="AR325" s="81">
        <f t="shared" ref="AR325:AR326" si="57">34*1</f>
        <v>34</v>
      </c>
      <c r="AS325" s="8">
        <f t="shared" si="52"/>
        <v>8.8235294117647065E-2</v>
      </c>
    </row>
    <row r="326" spans="1:45" ht="43.2" customHeight="1" x14ac:dyDescent="0.25">
      <c r="A326" s="141"/>
      <c r="B326" s="90" t="s">
        <v>107</v>
      </c>
      <c r="C326" s="53" t="s">
        <v>113</v>
      </c>
      <c r="D326" s="52"/>
      <c r="E326" s="4"/>
      <c r="F326" s="27"/>
      <c r="G326" s="178"/>
      <c r="H326" s="176" t="s">
        <v>137</v>
      </c>
      <c r="I326" s="178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181" t="s">
        <v>138</v>
      </c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43"/>
      <c r="AJ326" s="93" t="s">
        <v>136</v>
      </c>
      <c r="AK326" s="27"/>
      <c r="AL326" s="27"/>
      <c r="AM326" s="94"/>
      <c r="AN326" s="94"/>
      <c r="AO326" s="94"/>
      <c r="AP326" s="94"/>
      <c r="AQ326" s="7">
        <f t="shared" si="54"/>
        <v>3</v>
      </c>
      <c r="AR326" s="81">
        <f t="shared" si="57"/>
        <v>34</v>
      </c>
      <c r="AS326" s="8">
        <f t="shared" si="52"/>
        <v>8.8235294117647065E-2</v>
      </c>
    </row>
    <row r="327" spans="1:45" ht="30.6" customHeight="1" x14ac:dyDescent="0.25">
      <c r="A327" s="141"/>
      <c r="B327" s="90" t="s">
        <v>75</v>
      </c>
      <c r="C327" s="53" t="s">
        <v>113</v>
      </c>
      <c r="D327" s="52"/>
      <c r="E327" s="4"/>
      <c r="F327" s="27"/>
      <c r="G327" s="178"/>
      <c r="H327" s="194"/>
      <c r="I327" s="176" t="s">
        <v>137</v>
      </c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43"/>
      <c r="AJ327" s="43"/>
      <c r="AK327" s="27"/>
      <c r="AL327" s="93" t="s">
        <v>136</v>
      </c>
      <c r="AM327" s="94"/>
      <c r="AN327" s="94"/>
      <c r="AO327" s="94"/>
      <c r="AP327" s="94"/>
      <c r="AQ327" s="7">
        <f t="shared" si="54"/>
        <v>2</v>
      </c>
      <c r="AR327" s="81">
        <f>34*2</f>
        <v>68</v>
      </c>
      <c r="AS327" s="8">
        <f t="shared" si="52"/>
        <v>2.9411764705882353E-2</v>
      </c>
    </row>
    <row r="328" spans="1:45" ht="30.6" customHeight="1" x14ac:dyDescent="0.25">
      <c r="A328" s="141"/>
      <c r="B328" s="89" t="s">
        <v>115</v>
      </c>
      <c r="C328" s="53" t="s">
        <v>113</v>
      </c>
      <c r="D328" s="52"/>
      <c r="E328" s="4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43"/>
      <c r="AJ328" s="43"/>
      <c r="AK328" s="27"/>
      <c r="AL328" s="27"/>
      <c r="AM328" s="94"/>
      <c r="AN328" s="94"/>
      <c r="AO328" s="94"/>
      <c r="AP328" s="94"/>
      <c r="AQ328" s="7">
        <f t="shared" si="54"/>
        <v>0</v>
      </c>
      <c r="AR328" s="81">
        <f>34*1</f>
        <v>34</v>
      </c>
      <c r="AS328" s="8">
        <f t="shared" si="52"/>
        <v>0</v>
      </c>
    </row>
    <row r="329" spans="1:45" ht="23.25" customHeight="1" x14ac:dyDescent="0.25">
      <c r="A329" s="67"/>
      <c r="B329" s="68"/>
      <c r="C329" s="68"/>
      <c r="D329" s="68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7"/>
      <c r="AN329" s="67"/>
      <c r="AO329" s="67"/>
      <c r="AP329" s="67"/>
      <c r="AQ329" s="67"/>
      <c r="AR329" s="67"/>
      <c r="AS329" s="67"/>
    </row>
    <row r="330" spans="1:45" ht="124.5" customHeight="1" x14ac:dyDescent="0.25">
      <c r="A330" s="145" t="s">
        <v>42</v>
      </c>
      <c r="B330" s="146"/>
      <c r="C330" s="146"/>
      <c r="D330" s="147"/>
      <c r="E330" s="104" t="s">
        <v>40</v>
      </c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42" t="s">
        <v>20</v>
      </c>
      <c r="AR330" s="142" t="s">
        <v>22</v>
      </c>
      <c r="AS330" s="143" t="s">
        <v>21</v>
      </c>
    </row>
    <row r="331" spans="1:45" ht="12" customHeight="1" x14ac:dyDescent="0.25">
      <c r="A331" s="120" t="s">
        <v>0</v>
      </c>
      <c r="B331" s="136"/>
      <c r="C331" s="121"/>
      <c r="D331" s="23" t="s">
        <v>18</v>
      </c>
      <c r="E331" s="138" t="s">
        <v>1</v>
      </c>
      <c r="F331" s="139"/>
      <c r="G331" s="139"/>
      <c r="H331" s="140"/>
      <c r="I331" s="138" t="s">
        <v>2</v>
      </c>
      <c r="J331" s="139"/>
      <c r="K331" s="139"/>
      <c r="L331" s="140"/>
      <c r="M331" s="138" t="s">
        <v>3</v>
      </c>
      <c r="N331" s="139"/>
      <c r="O331" s="139"/>
      <c r="P331" s="140"/>
      <c r="Q331" s="138" t="s">
        <v>4</v>
      </c>
      <c r="R331" s="139"/>
      <c r="S331" s="139"/>
      <c r="T331" s="140"/>
      <c r="U331" s="138" t="s">
        <v>5</v>
      </c>
      <c r="V331" s="139"/>
      <c r="W331" s="140"/>
      <c r="X331" s="138" t="s">
        <v>6</v>
      </c>
      <c r="Y331" s="139"/>
      <c r="Z331" s="139"/>
      <c r="AA331" s="140"/>
      <c r="AB331" s="138" t="s">
        <v>7</v>
      </c>
      <c r="AC331" s="139"/>
      <c r="AD331" s="140"/>
      <c r="AE331" s="138" t="s">
        <v>8</v>
      </c>
      <c r="AF331" s="139"/>
      <c r="AG331" s="139"/>
      <c r="AH331" s="139"/>
      <c r="AI331" s="140"/>
      <c r="AJ331" s="138" t="s">
        <v>9</v>
      </c>
      <c r="AK331" s="139"/>
      <c r="AL331" s="140"/>
      <c r="AM331" s="191" t="s">
        <v>10</v>
      </c>
      <c r="AN331" s="192"/>
      <c r="AO331" s="192"/>
      <c r="AP331" s="193"/>
      <c r="AQ331" s="142"/>
      <c r="AR331" s="142"/>
      <c r="AS331" s="143"/>
    </row>
    <row r="332" spans="1:45" ht="15.6" customHeight="1" x14ac:dyDescent="0.25">
      <c r="A332" s="122"/>
      <c r="B332" s="137"/>
      <c r="C332" s="123"/>
      <c r="D332" s="23" t="s">
        <v>19</v>
      </c>
      <c r="E332" s="5">
        <v>1</v>
      </c>
      <c r="F332" s="5">
        <v>2</v>
      </c>
      <c r="G332" s="5">
        <v>3</v>
      </c>
      <c r="H332" s="5">
        <v>4</v>
      </c>
      <c r="I332" s="5">
        <v>5</v>
      </c>
      <c r="J332" s="5">
        <v>6</v>
      </c>
      <c r="K332" s="5">
        <v>7</v>
      </c>
      <c r="L332" s="5">
        <v>8</v>
      </c>
      <c r="M332" s="5">
        <v>9</v>
      </c>
      <c r="N332" s="5">
        <v>10</v>
      </c>
      <c r="O332" s="5">
        <v>11</v>
      </c>
      <c r="P332" s="5">
        <v>12</v>
      </c>
      <c r="Q332" s="5">
        <v>13</v>
      </c>
      <c r="R332" s="5">
        <v>14</v>
      </c>
      <c r="S332" s="5">
        <v>15</v>
      </c>
      <c r="T332" s="5">
        <v>16</v>
      </c>
      <c r="U332" s="5">
        <v>17</v>
      </c>
      <c r="V332" s="5">
        <v>18</v>
      </c>
      <c r="W332" s="5">
        <v>19</v>
      </c>
      <c r="X332" s="5">
        <v>20</v>
      </c>
      <c r="Y332" s="5">
        <v>21</v>
      </c>
      <c r="Z332" s="5">
        <v>22</v>
      </c>
      <c r="AA332" s="5">
        <v>23</v>
      </c>
      <c r="AB332" s="5">
        <v>24</v>
      </c>
      <c r="AC332" s="5">
        <v>25</v>
      </c>
      <c r="AD332" s="5">
        <v>26</v>
      </c>
      <c r="AE332" s="5">
        <v>27</v>
      </c>
      <c r="AF332" s="5">
        <v>28</v>
      </c>
      <c r="AG332" s="5">
        <v>29</v>
      </c>
      <c r="AH332" s="5">
        <v>30</v>
      </c>
      <c r="AI332" s="5">
        <v>31</v>
      </c>
      <c r="AJ332" s="5">
        <v>32</v>
      </c>
      <c r="AK332" s="5">
        <v>33</v>
      </c>
      <c r="AL332" s="5">
        <v>34</v>
      </c>
      <c r="AM332" s="186">
        <v>35</v>
      </c>
      <c r="AN332" s="186">
        <v>36</v>
      </c>
      <c r="AO332" s="186">
        <v>37</v>
      </c>
      <c r="AP332" s="186">
        <v>38</v>
      </c>
      <c r="AQ332" s="142"/>
      <c r="AR332" s="142"/>
      <c r="AS332" s="143"/>
    </row>
    <row r="333" spans="1:45" ht="25.2" customHeight="1" x14ac:dyDescent="0.25">
      <c r="A333" s="141" t="s">
        <v>25</v>
      </c>
      <c r="B333" s="89" t="s">
        <v>13</v>
      </c>
      <c r="C333" s="58" t="s">
        <v>116</v>
      </c>
      <c r="D333" s="52"/>
      <c r="E333" s="27"/>
      <c r="F333" s="27"/>
      <c r="G333" s="27"/>
      <c r="H333" s="179" t="s">
        <v>136</v>
      </c>
      <c r="I333" s="27"/>
      <c r="J333" s="27"/>
      <c r="K333" s="181" t="s">
        <v>138</v>
      </c>
      <c r="L333" s="27"/>
      <c r="M333" s="27"/>
      <c r="N333" s="27"/>
      <c r="O333" s="27"/>
      <c r="P333" s="27"/>
      <c r="Q333" s="27"/>
      <c r="R333" s="181" t="s">
        <v>138</v>
      </c>
      <c r="S333" s="27"/>
      <c r="T333" s="27"/>
      <c r="U333" s="27"/>
      <c r="V333" s="27"/>
      <c r="W333" s="27"/>
      <c r="X333" s="27"/>
      <c r="Y333" s="27"/>
      <c r="Z333" s="27"/>
      <c r="AA333" s="27"/>
      <c r="AB333" s="181" t="s">
        <v>138</v>
      </c>
      <c r="AC333" s="27"/>
      <c r="AD333" s="27"/>
      <c r="AE333" s="27"/>
      <c r="AF333" s="27"/>
      <c r="AG333" s="27"/>
      <c r="AH333" s="27"/>
      <c r="AI333" s="181" t="s">
        <v>138</v>
      </c>
      <c r="AJ333" s="27"/>
      <c r="AK333" s="27"/>
      <c r="AL333" s="27"/>
      <c r="AM333" s="94"/>
      <c r="AN333" s="94"/>
      <c r="AO333" s="94"/>
      <c r="AP333" s="94"/>
      <c r="AQ333" s="7">
        <f t="shared" ref="AQ333:AQ347" si="58">COUNTA(E333:AP333)</f>
        <v>5</v>
      </c>
      <c r="AR333" s="81">
        <f>34*2</f>
        <v>68</v>
      </c>
      <c r="AS333" s="8">
        <f t="shared" ref="AS333:AS347" si="59">AQ333/AR333</f>
        <v>7.3529411764705885E-2</v>
      </c>
    </row>
    <row r="334" spans="1:45" ht="25.2" customHeight="1" x14ac:dyDescent="0.25">
      <c r="A334" s="141"/>
      <c r="B334" s="89" t="s">
        <v>27</v>
      </c>
      <c r="C334" s="58" t="s">
        <v>116</v>
      </c>
      <c r="D334" s="52"/>
      <c r="E334" s="27"/>
      <c r="F334" s="27"/>
      <c r="G334" s="27"/>
      <c r="H334" s="179" t="s">
        <v>136</v>
      </c>
      <c r="I334" s="27"/>
      <c r="J334" s="27"/>
      <c r="K334" s="27"/>
      <c r="L334" s="181" t="s">
        <v>138</v>
      </c>
      <c r="M334" s="27"/>
      <c r="N334" s="27"/>
      <c r="O334" s="181" t="s">
        <v>139</v>
      </c>
      <c r="P334" s="27"/>
      <c r="Q334" s="27"/>
      <c r="R334" s="27"/>
      <c r="S334" s="181" t="s">
        <v>138</v>
      </c>
      <c r="T334" s="27"/>
      <c r="U334" s="27"/>
      <c r="V334" s="27"/>
      <c r="W334" s="27"/>
      <c r="X334" s="181" t="s">
        <v>139</v>
      </c>
      <c r="Y334" s="27"/>
      <c r="Z334" s="27"/>
      <c r="AA334" s="27"/>
      <c r="AB334" s="181" t="s">
        <v>138</v>
      </c>
      <c r="AC334" s="27"/>
      <c r="AD334" s="27"/>
      <c r="AE334" s="181" t="s">
        <v>139</v>
      </c>
      <c r="AF334" s="27"/>
      <c r="AG334" s="27"/>
      <c r="AH334" s="181" t="s">
        <v>138</v>
      </c>
      <c r="AI334" s="27"/>
      <c r="AJ334" s="27"/>
      <c r="AK334" s="27"/>
      <c r="AL334" s="27"/>
      <c r="AM334" s="94"/>
      <c r="AN334" s="94"/>
      <c r="AO334" s="94"/>
      <c r="AP334" s="94"/>
      <c r="AQ334" s="7">
        <f t="shared" si="58"/>
        <v>8</v>
      </c>
      <c r="AR334" s="81">
        <f t="shared" ref="AR334:AR335" si="60">34*3</f>
        <v>102</v>
      </c>
      <c r="AS334" s="8">
        <f t="shared" si="59"/>
        <v>7.8431372549019607E-2</v>
      </c>
    </row>
    <row r="335" spans="1:45" ht="25.2" customHeight="1" x14ac:dyDescent="0.25">
      <c r="A335" s="141"/>
      <c r="B335" s="89" t="s">
        <v>12</v>
      </c>
      <c r="C335" s="58" t="s">
        <v>116</v>
      </c>
      <c r="D335" s="57"/>
      <c r="E335" s="27"/>
      <c r="F335" s="27"/>
      <c r="G335" s="27"/>
      <c r="H335" s="179" t="s">
        <v>136</v>
      </c>
      <c r="I335" s="27"/>
      <c r="J335" s="27"/>
      <c r="K335" s="181" t="s">
        <v>138</v>
      </c>
      <c r="L335" s="27"/>
      <c r="M335" s="27"/>
      <c r="N335" s="27"/>
      <c r="O335" s="27"/>
      <c r="P335" s="181" t="s">
        <v>139</v>
      </c>
      <c r="Q335" s="27"/>
      <c r="R335" s="27"/>
      <c r="S335" s="181" t="s">
        <v>138</v>
      </c>
      <c r="T335" s="27"/>
      <c r="U335" s="27"/>
      <c r="V335" s="27"/>
      <c r="W335" s="27"/>
      <c r="X335" s="27"/>
      <c r="Y335" s="181" t="s">
        <v>139</v>
      </c>
      <c r="Z335" s="27"/>
      <c r="AA335" s="27"/>
      <c r="AB335" s="27"/>
      <c r="AC335" s="27"/>
      <c r="AD335" s="181" t="s">
        <v>138</v>
      </c>
      <c r="AE335" s="27"/>
      <c r="AF335" s="27"/>
      <c r="AG335" s="27"/>
      <c r="AH335" s="27"/>
      <c r="AI335" s="27"/>
      <c r="AJ335" s="181" t="s">
        <v>138</v>
      </c>
      <c r="AK335" s="27"/>
      <c r="AL335" s="27"/>
      <c r="AM335" s="94"/>
      <c r="AN335" s="94"/>
      <c r="AO335" s="94"/>
      <c r="AP335" s="94"/>
      <c r="AQ335" s="7">
        <f t="shared" si="58"/>
        <v>7</v>
      </c>
      <c r="AR335" s="81">
        <f t="shared" si="60"/>
        <v>102</v>
      </c>
      <c r="AS335" s="8">
        <f t="shared" si="59"/>
        <v>6.8627450980392163E-2</v>
      </c>
    </row>
    <row r="336" spans="1:45" ht="40.950000000000003" customHeight="1" x14ac:dyDescent="0.25">
      <c r="A336" s="141"/>
      <c r="B336" s="89" t="s">
        <v>114</v>
      </c>
      <c r="C336" s="58" t="s">
        <v>116</v>
      </c>
      <c r="D336" s="52"/>
      <c r="E336" s="27"/>
      <c r="F336" s="27"/>
      <c r="G336" s="27"/>
      <c r="H336" s="44"/>
      <c r="I336" s="179" t="s">
        <v>136</v>
      </c>
      <c r="J336" s="27"/>
      <c r="K336" s="27"/>
      <c r="L336" s="181" t="s">
        <v>138</v>
      </c>
      <c r="M336" s="27"/>
      <c r="N336" s="27"/>
      <c r="O336" s="181" t="s">
        <v>139</v>
      </c>
      <c r="P336" s="27"/>
      <c r="Q336" s="27"/>
      <c r="R336" s="27"/>
      <c r="S336" s="27"/>
      <c r="T336" s="181" t="s">
        <v>138</v>
      </c>
      <c r="U336" s="27"/>
      <c r="V336" s="27"/>
      <c r="W336" s="181" t="s">
        <v>139</v>
      </c>
      <c r="X336" s="27"/>
      <c r="Y336" s="27"/>
      <c r="Z336" s="181" t="s">
        <v>139</v>
      </c>
      <c r="AA336" s="27"/>
      <c r="AB336" s="27"/>
      <c r="AC336" s="181" t="s">
        <v>138</v>
      </c>
      <c r="AD336" s="27"/>
      <c r="AE336" s="27"/>
      <c r="AF336" s="181" t="s">
        <v>139</v>
      </c>
      <c r="AG336" s="27"/>
      <c r="AH336" s="27"/>
      <c r="AI336" s="181" t="s">
        <v>138</v>
      </c>
      <c r="AJ336" s="27"/>
      <c r="AK336" s="27"/>
      <c r="AL336" s="27"/>
      <c r="AM336" s="94"/>
      <c r="AN336" s="94"/>
      <c r="AO336" s="94"/>
      <c r="AP336" s="94"/>
      <c r="AQ336" s="7">
        <f t="shared" si="58"/>
        <v>9</v>
      </c>
      <c r="AR336" s="81">
        <f>34*4</f>
        <v>136</v>
      </c>
      <c r="AS336" s="8">
        <f t="shared" si="59"/>
        <v>6.6176470588235295E-2</v>
      </c>
    </row>
    <row r="337" spans="1:45" ht="25.2" customHeight="1" x14ac:dyDescent="0.25">
      <c r="A337" s="141"/>
      <c r="B337" s="89" t="s">
        <v>100</v>
      </c>
      <c r="C337" s="58" t="s">
        <v>116</v>
      </c>
      <c r="D337" s="52"/>
      <c r="E337" s="27"/>
      <c r="F337" s="27"/>
      <c r="G337" s="27"/>
      <c r="H337" s="27"/>
      <c r="I337" s="179" t="s">
        <v>136</v>
      </c>
      <c r="J337" s="27"/>
      <c r="K337" s="27"/>
      <c r="L337" s="181" t="s">
        <v>138</v>
      </c>
      <c r="M337" s="27"/>
      <c r="N337" s="27"/>
      <c r="O337" s="181" t="s">
        <v>139</v>
      </c>
      <c r="P337" s="27"/>
      <c r="Q337" s="27"/>
      <c r="R337" s="27"/>
      <c r="S337" s="27"/>
      <c r="T337" s="181" t="s">
        <v>138</v>
      </c>
      <c r="U337" s="27"/>
      <c r="V337" s="27"/>
      <c r="W337" s="27"/>
      <c r="X337" s="27"/>
      <c r="Y337" s="27"/>
      <c r="Z337" s="181" t="s">
        <v>139</v>
      </c>
      <c r="AA337" s="27"/>
      <c r="AB337" s="27"/>
      <c r="AC337" s="181" t="s">
        <v>138</v>
      </c>
      <c r="AD337" s="27"/>
      <c r="AE337" s="27"/>
      <c r="AF337" s="181" t="s">
        <v>139</v>
      </c>
      <c r="AG337" s="27"/>
      <c r="AH337" s="27"/>
      <c r="AI337" s="181" t="s">
        <v>138</v>
      </c>
      <c r="AJ337" s="43"/>
      <c r="AK337" s="27"/>
      <c r="AL337" s="27"/>
      <c r="AM337" s="94"/>
      <c r="AN337" s="94"/>
      <c r="AO337" s="94"/>
      <c r="AP337" s="94"/>
      <c r="AQ337" s="7">
        <f t="shared" si="58"/>
        <v>8</v>
      </c>
      <c r="AR337" s="81">
        <f>34*3</f>
        <v>102</v>
      </c>
      <c r="AS337" s="8">
        <f t="shared" si="59"/>
        <v>7.8431372549019607E-2</v>
      </c>
    </row>
    <row r="338" spans="1:45" ht="40.950000000000003" customHeight="1" x14ac:dyDescent="0.25">
      <c r="A338" s="141"/>
      <c r="B338" s="89" t="s">
        <v>101</v>
      </c>
      <c r="C338" s="58" t="s">
        <v>116</v>
      </c>
      <c r="D338" s="52"/>
      <c r="E338" s="27"/>
      <c r="F338" s="27"/>
      <c r="G338" s="27"/>
      <c r="H338" s="27"/>
      <c r="I338" s="179" t="s">
        <v>136</v>
      </c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181" t="s">
        <v>138</v>
      </c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43"/>
      <c r="AJ338" s="43"/>
      <c r="AK338" s="27"/>
      <c r="AL338" s="179" t="s">
        <v>136</v>
      </c>
      <c r="AM338" s="94"/>
      <c r="AN338" s="94"/>
      <c r="AO338" s="94"/>
      <c r="AP338" s="94"/>
      <c r="AQ338" s="7">
        <f t="shared" si="58"/>
        <v>3</v>
      </c>
      <c r="AR338" s="81">
        <f t="shared" ref="AR338:AR339" si="61">34*1</f>
        <v>34</v>
      </c>
      <c r="AS338" s="8">
        <f t="shared" si="59"/>
        <v>8.8235294117647065E-2</v>
      </c>
    </row>
    <row r="339" spans="1:45" ht="25.2" customHeight="1" x14ac:dyDescent="0.25">
      <c r="A339" s="141"/>
      <c r="B339" s="89" t="s">
        <v>35</v>
      </c>
      <c r="C339" s="58" t="s">
        <v>116</v>
      </c>
      <c r="D339" s="52"/>
      <c r="E339" s="27"/>
      <c r="F339" s="27"/>
      <c r="G339" s="179" t="s">
        <v>136</v>
      </c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181" t="s">
        <v>138</v>
      </c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43"/>
      <c r="AJ339" s="43"/>
      <c r="AK339" s="27"/>
      <c r="AL339" s="179" t="s">
        <v>136</v>
      </c>
      <c r="AM339" s="94"/>
      <c r="AN339" s="94"/>
      <c r="AO339" s="94"/>
      <c r="AP339" s="94"/>
      <c r="AQ339" s="7">
        <f t="shared" si="58"/>
        <v>3</v>
      </c>
      <c r="AR339" s="81">
        <f t="shared" si="61"/>
        <v>34</v>
      </c>
      <c r="AS339" s="8">
        <f t="shared" si="59"/>
        <v>8.8235294117647065E-2</v>
      </c>
    </row>
    <row r="340" spans="1:45" ht="25.2" customHeight="1" x14ac:dyDescent="0.25">
      <c r="A340" s="141"/>
      <c r="B340" s="89" t="s">
        <v>34</v>
      </c>
      <c r="C340" s="58" t="s">
        <v>116</v>
      </c>
      <c r="D340" s="52"/>
      <c r="E340" s="27"/>
      <c r="F340" s="27"/>
      <c r="G340" s="179" t="s">
        <v>136</v>
      </c>
      <c r="H340" s="27"/>
      <c r="I340" s="27"/>
      <c r="J340" s="181" t="s">
        <v>138</v>
      </c>
      <c r="K340" s="27"/>
      <c r="L340" s="27"/>
      <c r="M340" s="27"/>
      <c r="O340" s="27"/>
      <c r="P340" s="27"/>
      <c r="Q340" s="27"/>
      <c r="R340" s="181" t="s">
        <v>138</v>
      </c>
      <c r="S340" s="27"/>
      <c r="T340" s="27"/>
      <c r="V340" s="27"/>
      <c r="W340" s="27"/>
      <c r="X340" s="27"/>
      <c r="Y340" s="27"/>
      <c r="Z340" s="27"/>
      <c r="AA340" s="27"/>
      <c r="AB340" s="27"/>
      <c r="AC340" s="27"/>
      <c r="AD340" s="181" t="s">
        <v>138</v>
      </c>
      <c r="AE340" s="27"/>
      <c r="AF340" s="27"/>
      <c r="AG340" s="27"/>
      <c r="AH340" s="27"/>
      <c r="AI340" s="43"/>
      <c r="AJ340" s="181" t="s">
        <v>138</v>
      </c>
      <c r="AK340" s="27"/>
      <c r="AL340" s="27"/>
      <c r="AM340" s="94"/>
      <c r="AN340" s="94"/>
      <c r="AO340" s="94"/>
      <c r="AP340" s="94"/>
      <c r="AQ340" s="7">
        <f t="shared" si="58"/>
        <v>5</v>
      </c>
      <c r="AR340" s="81">
        <f>34*2</f>
        <v>68</v>
      </c>
      <c r="AS340" s="8">
        <f t="shared" si="59"/>
        <v>7.3529411764705885E-2</v>
      </c>
    </row>
    <row r="341" spans="1:45" ht="25.2" customHeight="1" x14ac:dyDescent="0.25">
      <c r="A341" s="141"/>
      <c r="B341" s="90" t="s">
        <v>37</v>
      </c>
      <c r="C341" s="58" t="s">
        <v>116</v>
      </c>
      <c r="D341" s="52"/>
      <c r="E341" s="27"/>
      <c r="F341" s="27"/>
      <c r="G341" s="179" t="s">
        <v>136</v>
      </c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181" t="s">
        <v>138</v>
      </c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43"/>
      <c r="AJ341" s="43"/>
      <c r="AK341" s="179" t="s">
        <v>136</v>
      </c>
      <c r="AL341" s="27"/>
      <c r="AM341" s="94"/>
      <c r="AN341" s="94"/>
      <c r="AO341" s="94"/>
      <c r="AP341" s="94"/>
      <c r="AQ341" s="7">
        <f t="shared" si="58"/>
        <v>3</v>
      </c>
      <c r="AR341" s="81">
        <f t="shared" ref="AR341:AR342" si="62">34*1</f>
        <v>34</v>
      </c>
      <c r="AS341" s="8">
        <f t="shared" si="59"/>
        <v>8.8235294117647065E-2</v>
      </c>
    </row>
    <row r="342" spans="1:45" ht="25.2" customHeight="1" x14ac:dyDescent="0.25">
      <c r="A342" s="141"/>
      <c r="B342" s="90" t="s">
        <v>29</v>
      </c>
      <c r="C342" s="58" t="s">
        <v>116</v>
      </c>
      <c r="D342" s="52"/>
      <c r="E342" s="27"/>
      <c r="F342" s="27"/>
      <c r="G342" s="179" t="s">
        <v>136</v>
      </c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181" t="s">
        <v>138</v>
      </c>
      <c r="Z342" s="27"/>
      <c r="AA342" s="27"/>
      <c r="AB342" s="27"/>
      <c r="AC342" s="27"/>
      <c r="AD342" s="27"/>
      <c r="AE342" s="27"/>
      <c r="AF342" s="27"/>
      <c r="AG342" s="27"/>
      <c r="AH342" s="27"/>
      <c r="AI342" s="43"/>
      <c r="AJ342" s="43"/>
      <c r="AK342" s="179" t="s">
        <v>136</v>
      </c>
      <c r="AL342" s="27"/>
      <c r="AM342" s="94"/>
      <c r="AN342" s="94"/>
      <c r="AO342" s="94"/>
      <c r="AP342" s="94"/>
      <c r="AQ342" s="7">
        <f t="shared" si="58"/>
        <v>3</v>
      </c>
      <c r="AR342" s="81">
        <f t="shared" si="62"/>
        <v>34</v>
      </c>
      <c r="AS342" s="8">
        <f t="shared" si="59"/>
        <v>8.8235294117647065E-2</v>
      </c>
    </row>
    <row r="343" spans="1:45" ht="25.2" customHeight="1" x14ac:dyDescent="0.25">
      <c r="A343" s="141"/>
      <c r="B343" s="89" t="s">
        <v>28</v>
      </c>
      <c r="C343" s="58" t="s">
        <v>116</v>
      </c>
      <c r="D343" s="52"/>
      <c r="E343" s="27"/>
      <c r="F343" s="27"/>
      <c r="G343" s="180"/>
      <c r="H343" s="179" t="s">
        <v>136</v>
      </c>
      <c r="I343" s="27"/>
      <c r="J343" s="27"/>
      <c r="K343" s="181" t="s">
        <v>138</v>
      </c>
      <c r="L343" s="27"/>
      <c r="M343" s="27"/>
      <c r="N343" s="27"/>
      <c r="O343" s="27"/>
      <c r="P343" s="27"/>
      <c r="Q343" s="181" t="s">
        <v>138</v>
      </c>
      <c r="R343" s="27"/>
      <c r="S343" s="27"/>
      <c r="T343" s="27"/>
      <c r="U343" s="27"/>
      <c r="V343" s="27"/>
      <c r="W343" s="27"/>
      <c r="X343" s="27"/>
      <c r="Y343" s="27"/>
      <c r="Z343" s="27"/>
      <c r="AA343" s="181" t="s">
        <v>138</v>
      </c>
      <c r="AB343" s="27"/>
      <c r="AC343" s="27"/>
      <c r="AD343" s="27"/>
      <c r="AE343" s="27"/>
      <c r="AF343" s="27"/>
      <c r="AG343" s="181" t="s">
        <v>138</v>
      </c>
      <c r="AH343" s="27"/>
      <c r="AI343" s="43"/>
      <c r="AJ343" s="43"/>
      <c r="AK343" s="27"/>
      <c r="AL343" s="27"/>
      <c r="AM343" s="94"/>
      <c r="AN343" s="94"/>
      <c r="AO343" s="94"/>
      <c r="AP343" s="94"/>
      <c r="AQ343" s="7">
        <f t="shared" si="58"/>
        <v>5</v>
      </c>
      <c r="AR343" s="82">
        <f>34*2</f>
        <v>68</v>
      </c>
      <c r="AS343" s="8">
        <f t="shared" si="59"/>
        <v>7.3529411764705885E-2</v>
      </c>
    </row>
    <row r="344" spans="1:45" ht="25.2" customHeight="1" x14ac:dyDescent="0.25">
      <c r="A344" s="141"/>
      <c r="B344" s="89" t="s">
        <v>32</v>
      </c>
      <c r="C344" s="58" t="s">
        <v>116</v>
      </c>
      <c r="D344" s="52"/>
      <c r="E344" s="27"/>
      <c r="F344" s="27"/>
      <c r="G344" s="27"/>
      <c r="H344" s="179" t="s">
        <v>136</v>
      </c>
      <c r="I344" s="27"/>
      <c r="J344" s="27"/>
      <c r="K344" s="27"/>
      <c r="L344" s="27"/>
      <c r="M344" s="27"/>
      <c r="N344" s="181" t="s">
        <v>138</v>
      </c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181" t="s">
        <v>138</v>
      </c>
      <c r="AA344" s="27"/>
      <c r="AB344" s="27"/>
      <c r="AC344" s="27"/>
      <c r="AD344" s="27"/>
      <c r="AE344" s="27"/>
      <c r="AF344" s="27"/>
      <c r="AG344" s="27"/>
      <c r="AH344" s="181" t="s">
        <v>138</v>
      </c>
      <c r="AI344" s="43"/>
      <c r="AJ344" s="43"/>
      <c r="AK344" s="27"/>
      <c r="AL344" s="27"/>
      <c r="AM344" s="94"/>
      <c r="AN344" s="94"/>
      <c r="AO344" s="94"/>
      <c r="AP344" s="94"/>
      <c r="AQ344" s="7">
        <f t="shared" si="58"/>
        <v>4</v>
      </c>
      <c r="AR344" s="82">
        <f>34*1.5</f>
        <v>51</v>
      </c>
      <c r="AS344" s="8">
        <f t="shared" si="59"/>
        <v>7.8431372549019607E-2</v>
      </c>
    </row>
    <row r="345" spans="1:45" ht="25.2" customHeight="1" x14ac:dyDescent="0.25">
      <c r="A345" s="141"/>
      <c r="B345" s="89" t="s">
        <v>30</v>
      </c>
      <c r="C345" s="58" t="s">
        <v>116</v>
      </c>
      <c r="D345" s="52"/>
      <c r="E345" s="27"/>
      <c r="F345" s="27"/>
      <c r="G345" s="27"/>
      <c r="H345" s="27"/>
      <c r="I345" s="179" t="s">
        <v>136</v>
      </c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181" t="s">
        <v>138</v>
      </c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43"/>
      <c r="AJ345" s="43"/>
      <c r="AK345" s="179" t="s">
        <v>136</v>
      </c>
      <c r="AL345" s="27"/>
      <c r="AM345" s="94"/>
      <c r="AN345" s="94"/>
      <c r="AO345" s="94"/>
      <c r="AP345" s="94"/>
      <c r="AQ345" s="7">
        <f t="shared" si="58"/>
        <v>3</v>
      </c>
      <c r="AR345" s="81">
        <f t="shared" ref="AR345:AR346" si="63">34*1</f>
        <v>34</v>
      </c>
      <c r="AS345" s="8">
        <f t="shared" si="59"/>
        <v>8.8235294117647065E-2</v>
      </c>
    </row>
    <row r="346" spans="1:45" ht="47.4" customHeight="1" x14ac:dyDescent="0.25">
      <c r="A346" s="141"/>
      <c r="B346" s="90" t="s">
        <v>107</v>
      </c>
      <c r="C346" s="58" t="s">
        <v>116</v>
      </c>
      <c r="D346" s="52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43"/>
      <c r="AJ346" s="43"/>
      <c r="AK346" s="27"/>
      <c r="AL346" s="27"/>
      <c r="AM346" s="94"/>
      <c r="AN346" s="94"/>
      <c r="AO346" s="94"/>
      <c r="AP346" s="94"/>
      <c r="AQ346" s="7">
        <f t="shared" si="58"/>
        <v>0</v>
      </c>
      <c r="AR346" s="81">
        <f t="shared" si="63"/>
        <v>34</v>
      </c>
      <c r="AS346" s="8">
        <f t="shared" si="59"/>
        <v>0</v>
      </c>
    </row>
    <row r="347" spans="1:45" ht="25.2" customHeight="1" x14ac:dyDescent="0.25">
      <c r="A347" s="141"/>
      <c r="B347" s="90" t="s">
        <v>75</v>
      </c>
      <c r="C347" s="58" t="s">
        <v>116</v>
      </c>
      <c r="D347" s="52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43"/>
      <c r="AJ347" s="43"/>
      <c r="AK347" s="27"/>
      <c r="AL347" s="27"/>
      <c r="AM347" s="94"/>
      <c r="AN347" s="94"/>
      <c r="AO347" s="94"/>
      <c r="AP347" s="94"/>
      <c r="AQ347" s="7">
        <f t="shared" si="58"/>
        <v>0</v>
      </c>
      <c r="AR347" s="81">
        <f>34*2</f>
        <v>68</v>
      </c>
      <c r="AS347" s="8">
        <f t="shared" si="59"/>
        <v>0</v>
      </c>
    </row>
    <row r="348" spans="1:45" ht="18.75" customHeight="1" x14ac:dyDescent="0.25">
      <c r="A348" s="67"/>
      <c r="B348" s="68"/>
      <c r="C348" s="68"/>
      <c r="D348" s="68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7"/>
      <c r="AN348" s="67"/>
      <c r="AO348" s="67"/>
      <c r="AP348" s="67"/>
      <c r="AQ348" s="67"/>
      <c r="AR348" s="67"/>
      <c r="AS348" s="67"/>
    </row>
  </sheetData>
  <mergeCells count="312">
    <mergeCell ref="B3:D3"/>
    <mergeCell ref="B2:D2"/>
    <mergeCell ref="A313:A328"/>
    <mergeCell ref="B276:B278"/>
    <mergeCell ref="B279:B281"/>
    <mergeCell ref="B282:B284"/>
    <mergeCell ref="B285:B287"/>
    <mergeCell ref="A311:C312"/>
    <mergeCell ref="A310:D310"/>
    <mergeCell ref="B288:B290"/>
    <mergeCell ref="B291:B293"/>
    <mergeCell ref="B294:B296"/>
    <mergeCell ref="B297:B299"/>
    <mergeCell ref="B300:B302"/>
    <mergeCell ref="B303:B305"/>
    <mergeCell ref="B306:B308"/>
    <mergeCell ref="B219:B220"/>
    <mergeCell ref="B225:B226"/>
    <mergeCell ref="B245:B246"/>
    <mergeCell ref="B247:B248"/>
    <mergeCell ref="B249:B250"/>
    <mergeCell ref="B251:B252"/>
    <mergeCell ref="B253:B254"/>
    <mergeCell ref="B270:B272"/>
    <mergeCell ref="B273:B275"/>
    <mergeCell ref="A191:A220"/>
    <mergeCell ref="B157:B159"/>
    <mergeCell ref="B160:B162"/>
    <mergeCell ref="B163:B165"/>
    <mergeCell ref="B181:B183"/>
    <mergeCell ref="B184:B186"/>
    <mergeCell ref="B215:B216"/>
    <mergeCell ref="B217:B218"/>
    <mergeCell ref="B205:B206"/>
    <mergeCell ref="B207:B208"/>
    <mergeCell ref="B209:B210"/>
    <mergeCell ref="B211:B212"/>
    <mergeCell ref="B213:B214"/>
    <mergeCell ref="B197:B198"/>
    <mergeCell ref="B199:B200"/>
    <mergeCell ref="B201:B202"/>
    <mergeCell ref="B203:B204"/>
    <mergeCell ref="B191:B192"/>
    <mergeCell ref="B166:B168"/>
    <mergeCell ref="B169:B171"/>
    <mergeCell ref="B172:B174"/>
    <mergeCell ref="B175:B177"/>
    <mergeCell ref="B178:B180"/>
    <mergeCell ref="B193:B194"/>
    <mergeCell ref="B195:B196"/>
    <mergeCell ref="A151:D151"/>
    <mergeCell ref="E151:AP151"/>
    <mergeCell ref="A62:A88"/>
    <mergeCell ref="B62:B64"/>
    <mergeCell ref="B65:B67"/>
    <mergeCell ref="B68:B70"/>
    <mergeCell ref="B71:B73"/>
    <mergeCell ref="A115:C116"/>
    <mergeCell ref="B86:B88"/>
    <mergeCell ref="B95:B96"/>
    <mergeCell ref="A154:A186"/>
    <mergeCell ref="B154:B156"/>
    <mergeCell ref="B83:B85"/>
    <mergeCell ref="A114:D114"/>
    <mergeCell ref="B74:B76"/>
    <mergeCell ref="B77:B79"/>
    <mergeCell ref="B80:B82"/>
    <mergeCell ref="B42:B43"/>
    <mergeCell ref="Q60:T60"/>
    <mergeCell ref="U60:W60"/>
    <mergeCell ref="E59:AP59"/>
    <mergeCell ref="X60:AA60"/>
    <mergeCell ref="AB60:AD60"/>
    <mergeCell ref="AE60:AI60"/>
    <mergeCell ref="AJ60:AL60"/>
    <mergeCell ref="AM60:AP60"/>
    <mergeCell ref="A59:D59"/>
    <mergeCell ref="B44:B45"/>
    <mergeCell ref="B46:B47"/>
    <mergeCell ref="B48:B49"/>
    <mergeCell ref="B50:B51"/>
    <mergeCell ref="B52:B53"/>
    <mergeCell ref="B54:B55"/>
    <mergeCell ref="B56:B57"/>
    <mergeCell ref="AQ114:AQ116"/>
    <mergeCell ref="AQ59:AQ61"/>
    <mergeCell ref="AQ90:AQ92"/>
    <mergeCell ref="U152:W152"/>
    <mergeCell ref="X152:AA152"/>
    <mergeCell ref="AB152:AD152"/>
    <mergeCell ref="AE152:AI152"/>
    <mergeCell ref="AQ151:AQ153"/>
    <mergeCell ref="AQ37:AQ39"/>
    <mergeCell ref="AM152:AP152"/>
    <mergeCell ref="A12:A35"/>
    <mergeCell ref="B12:B14"/>
    <mergeCell ref="B15:B17"/>
    <mergeCell ref="B18:B20"/>
    <mergeCell ref="AC3:AM5"/>
    <mergeCell ref="A7:B7"/>
    <mergeCell ref="C7:D7"/>
    <mergeCell ref="A150:D150"/>
    <mergeCell ref="B138:B140"/>
    <mergeCell ref="B141:B143"/>
    <mergeCell ref="B144:B146"/>
    <mergeCell ref="B135:B137"/>
    <mergeCell ref="B132:B134"/>
    <mergeCell ref="B129:B131"/>
    <mergeCell ref="B126:B128"/>
    <mergeCell ref="A117:A149"/>
    <mergeCell ref="B120:B122"/>
    <mergeCell ref="B117:B119"/>
    <mergeCell ref="B147:B149"/>
    <mergeCell ref="B123:B125"/>
    <mergeCell ref="E114:AP114"/>
    <mergeCell ref="AN3:AO5"/>
    <mergeCell ref="A40:A57"/>
    <mergeCell ref="B40:B41"/>
    <mergeCell ref="A333:A347"/>
    <mergeCell ref="AR330:AR332"/>
    <mergeCell ref="A331:C332"/>
    <mergeCell ref="A330:D330"/>
    <mergeCell ref="B4:C4"/>
    <mergeCell ref="AR90:AR92"/>
    <mergeCell ref="AS90:AS92"/>
    <mergeCell ref="A91:B92"/>
    <mergeCell ref="C91:C92"/>
    <mergeCell ref="E91:H91"/>
    <mergeCell ref="I91:L91"/>
    <mergeCell ref="M91:P91"/>
    <mergeCell ref="Q91:T91"/>
    <mergeCell ref="U91:W91"/>
    <mergeCell ref="A90:D90"/>
    <mergeCell ref="E90:AP90"/>
    <mergeCell ref="X91:AA91"/>
    <mergeCell ref="AB91:AD91"/>
    <mergeCell ref="AE91:AI91"/>
    <mergeCell ref="AJ91:AL91"/>
    <mergeCell ref="AM91:AP91"/>
    <mergeCell ref="AR59:AR61"/>
    <mergeCell ref="AS59:AS61"/>
    <mergeCell ref="A60:B61"/>
    <mergeCell ref="AS330:AS332"/>
    <mergeCell ref="E331:H331"/>
    <mergeCell ref="I331:L331"/>
    <mergeCell ref="M331:P331"/>
    <mergeCell ref="Q331:T331"/>
    <mergeCell ref="U331:W331"/>
    <mergeCell ref="X331:AA331"/>
    <mergeCell ref="AB331:AD331"/>
    <mergeCell ref="E330:AP330"/>
    <mergeCell ref="AQ330:AQ332"/>
    <mergeCell ref="AE331:AI331"/>
    <mergeCell ref="AJ331:AL331"/>
    <mergeCell ref="AM331:AP331"/>
    <mergeCell ref="AS310:AS312"/>
    <mergeCell ref="E311:H311"/>
    <mergeCell ref="I311:L311"/>
    <mergeCell ref="M311:P311"/>
    <mergeCell ref="Q311:T311"/>
    <mergeCell ref="A261:A308"/>
    <mergeCell ref="Q259:T259"/>
    <mergeCell ref="U259:W259"/>
    <mergeCell ref="X259:AA259"/>
    <mergeCell ref="AB259:AD259"/>
    <mergeCell ref="AE259:AI259"/>
    <mergeCell ref="AJ259:AL259"/>
    <mergeCell ref="U311:W311"/>
    <mergeCell ref="X311:AA311"/>
    <mergeCell ref="AB311:AD311"/>
    <mergeCell ref="AE311:AI311"/>
    <mergeCell ref="AJ311:AL311"/>
    <mergeCell ref="AM311:AP311"/>
    <mergeCell ref="E310:AP310"/>
    <mergeCell ref="AQ310:AQ312"/>
    <mergeCell ref="AR310:AR312"/>
    <mergeCell ref="B261:B263"/>
    <mergeCell ref="B264:B266"/>
    <mergeCell ref="B267:B269"/>
    <mergeCell ref="AR258:AR260"/>
    <mergeCell ref="AS258:AS260"/>
    <mergeCell ref="A259:C260"/>
    <mergeCell ref="E259:H259"/>
    <mergeCell ref="I259:L259"/>
    <mergeCell ref="M259:P259"/>
    <mergeCell ref="A225:A256"/>
    <mergeCell ref="AM259:AP259"/>
    <mergeCell ref="B231:B232"/>
    <mergeCell ref="B233:B234"/>
    <mergeCell ref="B235:B236"/>
    <mergeCell ref="B237:B238"/>
    <mergeCell ref="B239:B240"/>
    <mergeCell ref="B241:B242"/>
    <mergeCell ref="B243:B244"/>
    <mergeCell ref="B227:B228"/>
    <mergeCell ref="B229:B230"/>
    <mergeCell ref="B255:B256"/>
    <mergeCell ref="A258:D258"/>
    <mergeCell ref="AR222:AR224"/>
    <mergeCell ref="AS222:AS224"/>
    <mergeCell ref="A223:C224"/>
    <mergeCell ref="E223:H223"/>
    <mergeCell ref="I223:L223"/>
    <mergeCell ref="M223:P223"/>
    <mergeCell ref="Q223:T223"/>
    <mergeCell ref="U223:W223"/>
    <mergeCell ref="X223:AA223"/>
    <mergeCell ref="AB223:AD223"/>
    <mergeCell ref="AE223:AI223"/>
    <mergeCell ref="AJ223:AL223"/>
    <mergeCell ref="AM223:AP223"/>
    <mergeCell ref="A222:D222"/>
    <mergeCell ref="E222:AP222"/>
    <mergeCell ref="AQ222:AQ224"/>
    <mergeCell ref="AR188:AR190"/>
    <mergeCell ref="AS188:AS190"/>
    <mergeCell ref="A189:C190"/>
    <mergeCell ref="E189:H189"/>
    <mergeCell ref="I189:L189"/>
    <mergeCell ref="M189:P189"/>
    <mergeCell ref="Q189:T189"/>
    <mergeCell ref="U189:W189"/>
    <mergeCell ref="X189:AA189"/>
    <mergeCell ref="AB189:AD189"/>
    <mergeCell ref="AE189:AI189"/>
    <mergeCell ref="AJ189:AL189"/>
    <mergeCell ref="AM189:AP189"/>
    <mergeCell ref="A188:D188"/>
    <mergeCell ref="E188:AP188"/>
    <mergeCell ref="AQ188:AQ190"/>
    <mergeCell ref="AR151:AR153"/>
    <mergeCell ref="AS151:AS153"/>
    <mergeCell ref="A152:C153"/>
    <mergeCell ref="E152:H152"/>
    <mergeCell ref="I152:L152"/>
    <mergeCell ref="M152:P152"/>
    <mergeCell ref="Q152:T152"/>
    <mergeCell ref="B111:B112"/>
    <mergeCell ref="A93:A112"/>
    <mergeCell ref="B97:B98"/>
    <mergeCell ref="B99:B100"/>
    <mergeCell ref="B93:B94"/>
    <mergeCell ref="B101:B102"/>
    <mergeCell ref="B103:B104"/>
    <mergeCell ref="B105:B106"/>
    <mergeCell ref="B107:B108"/>
    <mergeCell ref="B109:B110"/>
    <mergeCell ref="AR114:AR116"/>
    <mergeCell ref="AS114:AS116"/>
    <mergeCell ref="M115:P115"/>
    <mergeCell ref="Q115:T115"/>
    <mergeCell ref="U115:W115"/>
    <mergeCell ref="E115:H115"/>
    <mergeCell ref="AJ152:AL152"/>
    <mergeCell ref="AR37:AR39"/>
    <mergeCell ref="AJ38:AL38"/>
    <mergeCell ref="AM38:AP38"/>
    <mergeCell ref="A36:D36"/>
    <mergeCell ref="AS37:AS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38:B39"/>
    <mergeCell ref="C38:C39"/>
    <mergeCell ref="A37:D37"/>
    <mergeCell ref="E37:AP37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G3:W3"/>
    <mergeCell ref="G5:W7"/>
    <mergeCell ref="B21:B23"/>
    <mergeCell ref="B24:B26"/>
    <mergeCell ref="B27:B29"/>
    <mergeCell ref="B30:B32"/>
    <mergeCell ref="B33:B35"/>
    <mergeCell ref="E258:AP258"/>
    <mergeCell ref="I115:L115"/>
    <mergeCell ref="X115:AA115"/>
    <mergeCell ref="AB115:AD115"/>
    <mergeCell ref="AE115:AI115"/>
    <mergeCell ref="AJ115:AL115"/>
    <mergeCell ref="AM115:AP115"/>
    <mergeCell ref="AP4:AQ4"/>
    <mergeCell ref="AQ258:AQ260"/>
    <mergeCell ref="X3:AB3"/>
    <mergeCell ref="X4:AB5"/>
    <mergeCell ref="C60:C61"/>
    <mergeCell ref="E60:H60"/>
    <mergeCell ref="I60:L60"/>
    <mergeCell ref="M60:P60"/>
    <mergeCell ref="AP5:AQ5"/>
    <mergeCell ref="X6:AB6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10" manualBreakCount="10">
    <brk id="36" max="50" man="1"/>
    <brk id="58" max="50" man="1"/>
    <brk id="89" max="50" man="1"/>
    <brk id="113" max="50" man="1"/>
    <brk id="150" max="16383" man="1"/>
    <brk id="187" max="16383" man="1"/>
    <brk id="221" max="16383" man="1"/>
    <brk id="257" max="16383" man="1"/>
    <brk id="309" max="50" man="1"/>
    <brk id="329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2025-07-31T04:29:37Z</cp:lastPrinted>
  <dcterms:created xsi:type="dcterms:W3CDTF">2024-09-28T08:38:22Z</dcterms:created>
  <dcterms:modified xsi:type="dcterms:W3CDTF">2025-09-26T13:50:32Z</dcterms:modified>
</cp:coreProperties>
</file>